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dcmurphy\Documents\DCM\Coaching\Fuzion Board\2023-2024\Policy &amp; Procedure Docs\Final\"/>
    </mc:Choice>
  </mc:AlternateContent>
  <xr:revisionPtr revIDLastSave="0" documentId="8_{25696FF7-C748-4B0E-84A2-D431CFB4B52A}" xr6:coauthVersionLast="47" xr6:coauthVersionMax="47" xr10:uidLastSave="{00000000-0000-0000-0000-000000000000}"/>
  <bookViews>
    <workbookView xWindow="2280" yWindow="600" windowWidth="25590" windowHeight="21000" xr2:uid="{00000000-000D-0000-FFFF-FFFF00000000}"/>
  </bookViews>
  <sheets>
    <sheet name="Summary" sheetId="1" r:id="rId1"/>
    <sheet name="Player Roster" sheetId="2" r:id="rId2"/>
    <sheet name="Income - Cash Call" sheetId="3" r:id="rId3"/>
    <sheet name="Player Jersey Deposit" sheetId="4" r:id="rId4"/>
    <sheet name="Income - Fundraising" sheetId="5" r:id="rId5"/>
    <sheet name="Income - Sponsorship" sheetId="6" r:id="rId6"/>
    <sheet name="Income - Other" sheetId="7" r:id="rId7"/>
    <sheet name="Expenses - Tournaments" sheetId="8" r:id="rId8"/>
    <sheet name="Expenses - Apparel" sheetId="9" r:id="rId9"/>
    <sheet name="Expenses - Social Events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4" roundtripDataChecksum="Exjo9Ru1fZrCg13BH/yKMyyyFJQkyS9EzI0uaPjHL9s="/>
    </ext>
  </extLst>
</workbook>
</file>

<file path=xl/calcChain.xml><?xml version="1.0" encoding="utf-8"?>
<calcChain xmlns="http://schemas.openxmlformats.org/spreadsheetml/2006/main">
  <c r="D11" i="10" l="1"/>
  <c r="C11" i="10"/>
  <c r="D13" i="9"/>
  <c r="C13" i="9"/>
  <c r="D30" i="8"/>
  <c r="C30" i="8"/>
  <c r="D20" i="8"/>
  <c r="C20" i="8"/>
  <c r="D10" i="8"/>
  <c r="C10" i="8"/>
  <c r="D10" i="7"/>
  <c r="C10" i="7"/>
  <c r="D10" i="6"/>
  <c r="C10" i="6"/>
  <c r="E10" i="5"/>
  <c r="D10" i="5"/>
  <c r="D25" i="4"/>
  <c r="C25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25" i="4" s="1"/>
  <c r="D25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25" i="3" s="1"/>
  <c r="C2" i="3"/>
  <c r="C21" i="3" s="1"/>
  <c r="B23" i="2"/>
  <c r="I17" i="1"/>
  <c r="E30" i="1" s="1"/>
  <c r="E16" i="1"/>
  <c r="D16" i="1"/>
  <c r="E15" i="1"/>
  <c r="D15" i="1"/>
  <c r="E14" i="1"/>
  <c r="E28" i="1" s="1"/>
  <c r="D14" i="1"/>
  <c r="D28" i="1" s="1"/>
  <c r="D10" i="1"/>
  <c r="D29" i="1" s="1"/>
  <c r="D31" i="1" s="1"/>
  <c r="E8" i="1"/>
  <c r="D8" i="1"/>
  <c r="E7" i="1"/>
  <c r="D7" i="1"/>
  <c r="E6" i="1"/>
  <c r="D6" i="1"/>
  <c r="I5" i="1"/>
  <c r="H5" i="1"/>
  <c r="C2" i="4" s="1"/>
  <c r="E5" i="1"/>
  <c r="E10" i="1" s="1"/>
  <c r="E29" i="1" s="1"/>
  <c r="E31" i="1" s="1"/>
  <c r="E32" i="1" s="1"/>
  <c r="C15" i="3" l="1"/>
  <c r="C11" i="3"/>
  <c r="C7" i="3"/>
  <c r="C17" i="3"/>
  <c r="C9" i="3"/>
  <c r="C13" i="3"/>
  <c r="C5" i="3"/>
  <c r="C18" i="3"/>
  <c r="C6" i="3"/>
  <c r="C10" i="3"/>
  <c r="C14" i="3"/>
  <c r="C19" i="3"/>
  <c r="C8" i="3"/>
  <c r="C12" i="3"/>
  <c r="C16" i="3"/>
  <c r="C20" i="3"/>
  <c r="C25" i="3" l="1"/>
</calcChain>
</file>

<file path=xl/sharedStrings.xml><?xml version="1.0" encoding="utf-8"?>
<sst xmlns="http://schemas.openxmlformats.org/spreadsheetml/2006/main" count="213" uniqueCount="126">
  <si>
    <t>**Instructions - Delete this row**
Download copy of this sheet and complete with your own information
Final budgets are to be forwarded to Division Director</t>
  </si>
  <si>
    <t>[TEAM ID] TEAM BUDGET 2023-24</t>
  </si>
  <si>
    <t>INCOME</t>
  </si>
  <si>
    <t>JERSEY DEPOSIT (required)</t>
  </si>
  <si>
    <t>Item</t>
  </si>
  <si>
    <t>Detail</t>
  </si>
  <si>
    <t>Budgeted</t>
  </si>
  <si>
    <t>Actual</t>
  </si>
  <si>
    <t>Amount Required</t>
  </si>
  <si>
    <t>Amount Collected</t>
  </si>
  <si>
    <t>Cash Call</t>
  </si>
  <si>
    <t xml:space="preserve"> [see "Income-Cash Call" Tab] </t>
  </si>
  <si>
    <t xml:space="preserve">  SPS Fuzion Jersey Deposit (details in "Player Jersey Deposit Tab")  </t>
  </si>
  <si>
    <t>Fundraising</t>
  </si>
  <si>
    <t xml:space="preserve"> [see "Income - Fundraising" Tab] </t>
  </si>
  <si>
    <t>Sponsorship &amp; Donations</t>
  </si>
  <si>
    <t xml:space="preserve"> [see "Income - Sponsorship" Tab] </t>
  </si>
  <si>
    <t>Other</t>
  </si>
  <si>
    <t xml:space="preserve"> [see "Income - Other" Tab] </t>
  </si>
  <si>
    <t>Referee Fees (to cover regular season + 2 playoff)</t>
  </si>
  <si>
    <t>Cheque supplied by SPMHA</t>
  </si>
  <si>
    <t>TOTAL</t>
  </si>
  <si>
    <t>NO-SHOW ICE DEPOSIT (required)</t>
  </si>
  <si>
    <t>EXPENSES</t>
  </si>
  <si>
    <t>Mandatory Team Deposit</t>
  </si>
  <si>
    <t>Deductions</t>
  </si>
  <si>
    <t>Tournament Fees</t>
  </si>
  <si>
    <t>[see "Expenses - Tournaments" Tab]</t>
  </si>
  <si>
    <t>Additional Coach Insurance</t>
  </si>
  <si>
    <t>Apparel</t>
  </si>
  <si>
    <t>[see "Expenses - Apparel" Tab]</t>
  </si>
  <si>
    <t>No Show Ice Penalties</t>
  </si>
  <si>
    <t>Social Events</t>
  </si>
  <si>
    <t>[see "Expenses - Social Events" Tab]</t>
  </si>
  <si>
    <t>Miscellaneous Deductions</t>
  </si>
  <si>
    <t>No-Show Ice Deposit</t>
  </si>
  <si>
    <t>mandatory deposit to SPS Fuzion</t>
  </si>
  <si>
    <t>Total No-Show Refund</t>
  </si>
  <si>
    <t>Practice Jerseys</t>
  </si>
  <si>
    <t>17 x $25 (includes screening)</t>
  </si>
  <si>
    <t>Ice for Exhibition Games</t>
  </si>
  <si>
    <t>2 games @ $150/game (we pay half)</t>
  </si>
  <si>
    <t>Refs for Exhibition Games</t>
  </si>
  <si>
    <t>2 games @ $20/game</t>
  </si>
  <si>
    <t>Dryland Training</t>
  </si>
  <si>
    <t>10 sessions @ $8/player</t>
  </si>
  <si>
    <t>Bank fees</t>
  </si>
  <si>
    <t>$5/month x 6 months</t>
  </si>
  <si>
    <t>Name bar stitching</t>
  </si>
  <si>
    <t>$14 x 17</t>
  </si>
  <si>
    <t>Printing</t>
  </si>
  <si>
    <t>Paper/printing costs</t>
  </si>
  <si>
    <t>Referee Fees - Regular Season + Playoffs</t>
  </si>
  <si>
    <t>22 games x $20/game</t>
  </si>
  <si>
    <t>Additional Practice Ice</t>
  </si>
  <si>
    <t>6 x $140</t>
  </si>
  <si>
    <t>Coaches gifts</t>
  </si>
  <si>
    <t>[TBD]</t>
  </si>
  <si>
    <t>CASH BALANCE REMAINING</t>
  </si>
  <si>
    <t>NO-SHOW ICE REFUND</t>
  </si>
  <si>
    <t>Total Refund</t>
  </si>
  <si>
    <t>END OF SEASON DISPERSAL PER FAMILY</t>
  </si>
  <si>
    <t>**NOTE - only WHITE cells need numbers input.  All SHADED cells will autocalculate.**</t>
  </si>
  <si>
    <t>Enter Player Roster Here.  Names will populate to other tabs as required.</t>
  </si>
  <si>
    <t>First Name</t>
  </si>
  <si>
    <t>Last Name</t>
  </si>
  <si>
    <t>Player</t>
  </si>
  <si>
    <t>Total # of players</t>
  </si>
  <si>
    <t>RETURN TO SUMMARY PAGE</t>
  </si>
  <si>
    <t>TARGET AMOUNT TO RAISE</t>
  </si>
  <si>
    <t>Team Cash Call Tracking</t>
  </si>
  <si>
    <t>PAID VIA</t>
  </si>
  <si>
    <t>Amount Owed</t>
  </si>
  <si>
    <t>Amount Paid</t>
  </si>
  <si>
    <t>Cheque</t>
  </si>
  <si>
    <t>Cash</t>
  </si>
  <si>
    <t>E-transfer</t>
  </si>
  <si>
    <t>NOTE</t>
  </si>
  <si>
    <t>Total Amount Required</t>
  </si>
  <si>
    <t>Total Amount Collected</t>
  </si>
  <si>
    <t>Required Jersey Deposit</t>
  </si>
  <si>
    <t>Team Jersey Deposit Tracking</t>
  </si>
  <si>
    <t>Total Amount Owing</t>
  </si>
  <si>
    <t>FUNDRAISING INCOME</t>
  </si>
  <si>
    <t>Bottle Drinve</t>
  </si>
  <si>
    <t>Fundraiser #2</t>
  </si>
  <si>
    <t>[detail fundraiser #2 here]</t>
  </si>
  <si>
    <t>Fundraiser #3</t>
  </si>
  <si>
    <t>[detail fundraiser #3 here]</t>
  </si>
  <si>
    <t>FUNDRAISING TOTALS</t>
  </si>
  <si>
    <t>SPONSORSHIP INCOME</t>
  </si>
  <si>
    <t>Company Sponsorship - Acme</t>
  </si>
  <si>
    <t>[detail sponsorship #2 here]</t>
  </si>
  <si>
    <t>[detail sponsorship #3 here]</t>
  </si>
  <si>
    <t>Donation #1 [team practice jerseys]</t>
  </si>
  <si>
    <t>[detail donation #2 here]</t>
  </si>
  <si>
    <t>[detail donation #3 here]</t>
  </si>
  <si>
    <t>OTHER INCOME</t>
  </si>
  <si>
    <t>[detail income item here]</t>
  </si>
  <si>
    <t>OTHER INCOME TOTALS</t>
  </si>
  <si>
    <t>TOURNAMENT #1 EXPENSES [SPMHA]</t>
  </si>
  <si>
    <t>Tournament Registration Fee</t>
  </si>
  <si>
    <t>Tournament Transportation</t>
  </si>
  <si>
    <t>Tournament Meals</t>
  </si>
  <si>
    <t>Tournament Misc Expense #1</t>
  </si>
  <si>
    <t>Tournament Misc Expense #2</t>
  </si>
  <si>
    <t>Tournament Misc Expense #3</t>
  </si>
  <si>
    <t>Tournament #1 Expense Totals</t>
  </si>
  <si>
    <t>TOURNAMENT #2 EXPENSES [LOCATION]</t>
  </si>
  <si>
    <t>Tournament #2 Expense Totals</t>
  </si>
  <si>
    <t>TOURNAMENT #3 EXPENSES [LOCATION]</t>
  </si>
  <si>
    <t>Tournament #3 Expense Totals</t>
  </si>
  <si>
    <t>APPAREL EXPENSES</t>
  </si>
  <si>
    <t>[Track Jackets] $75 x 17</t>
  </si>
  <si>
    <t>[Track pants] $40 x 17</t>
  </si>
  <si>
    <t>[Dryland Shirts] $40 x 17</t>
  </si>
  <si>
    <t>[Hoodies] $50 x 17</t>
  </si>
  <si>
    <t xml:space="preserve">[Apparel Item #4] </t>
  </si>
  <si>
    <t>[Apparel Item #5]</t>
  </si>
  <si>
    <t>Apparel Expense Totals</t>
  </si>
  <si>
    <t>SOCIAL EVENT EXPENSES</t>
  </si>
  <si>
    <t>Team Building Event #1</t>
  </si>
  <si>
    <t>Team Building Event #2</t>
  </si>
  <si>
    <t>Christmas Party</t>
  </si>
  <si>
    <t>Year End Party</t>
  </si>
  <si>
    <t>Social Event Expense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</si>
</sst>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_-&quot;$&quot;* #,##0.00_-;\-&quot;$&quot;* #,##0.00_-;_-&quot;$&quot;* &quot;-&quot;??_-;_-@"/>
    <numFmt numFmtId="165" formatCode="&quot;$&quot;#,##0;[Red]\-&quot;$&quot;#,##0"/>
    <numFmt numFmtId="166" formatCode="&quot;$&quot;#,##0.00"/>
    <numFmt numFmtId="167" formatCode="mmm\ d"/>
  </numFmts>
  <fonts count="29">
    <font>
      <sz val="10"/>
      <color rgb="FF000000"/>
      <name val="Calibri"/>
      <scheme val="minor"/>
    </font>
    <font>
      <sz val="10"/>
      <color rgb="FF000000"/>
      <name val="Times New Roman"/>
    </font>
    <font>
      <b/>
      <sz val="20"/>
      <color rgb="FFFFB81C"/>
      <name val="Calibri"/>
    </font>
    <font>
      <b/>
      <sz val="14"/>
      <color rgb="FFFFFFFF"/>
      <name val="Calibri"/>
    </font>
    <font>
      <sz val="10"/>
      <name val="Calibri"/>
    </font>
    <font>
      <b/>
      <sz val="14"/>
      <color theme="1"/>
      <name val="Calibri"/>
    </font>
    <font>
      <sz val="14"/>
      <color rgb="FF231F20"/>
      <name val="Calibri"/>
    </font>
    <font>
      <u/>
      <sz val="12"/>
      <color rgb="FF0000FF"/>
      <name val="Calibri"/>
    </font>
    <font>
      <u/>
      <sz val="10"/>
      <color rgb="FF0000FF"/>
      <name val="Calibri"/>
    </font>
    <font>
      <sz val="9"/>
      <color rgb="FF000000"/>
      <name val="&quot;Google Sans Mono&quot;"/>
    </font>
    <font>
      <sz val="10"/>
      <color theme="1"/>
      <name val="Calibri"/>
    </font>
    <font>
      <sz val="12"/>
      <color rgb="FF000000"/>
      <name val="Calibri"/>
    </font>
    <font>
      <b/>
      <sz val="14"/>
      <color theme="0"/>
      <name val="Calibri"/>
    </font>
    <font>
      <sz val="10"/>
      <color rgb="FF000000"/>
      <name val="Calibri"/>
    </font>
    <font>
      <b/>
      <sz val="12"/>
      <color rgb="FFFFFFFF"/>
      <name val="Calibri"/>
    </font>
    <font>
      <u/>
      <sz val="12"/>
      <color rgb="FF0000FF"/>
      <name val="Calibri"/>
    </font>
    <font>
      <sz val="14"/>
      <color rgb="FF000000"/>
      <name val="Calibri"/>
    </font>
    <font>
      <sz val="12"/>
      <color rgb="FF231F20"/>
      <name val="Calibri"/>
    </font>
    <font>
      <b/>
      <sz val="14"/>
      <color rgb="FF000000"/>
      <name val="Calibri"/>
    </font>
    <font>
      <sz val="15"/>
      <color theme="1"/>
      <name val="Calibri"/>
      <scheme val="minor"/>
    </font>
    <font>
      <b/>
      <sz val="10"/>
      <color rgb="FFFFFFFF"/>
      <name val="Calibri"/>
    </font>
    <font>
      <b/>
      <u/>
      <sz val="11"/>
      <color rgb="FF0000FF"/>
      <name val="Calibri"/>
    </font>
    <font>
      <b/>
      <sz val="11"/>
      <color theme="0"/>
      <name val="Calibri"/>
    </font>
    <font>
      <b/>
      <sz val="13"/>
      <color theme="0"/>
      <name val="Calibri"/>
    </font>
    <font>
      <b/>
      <sz val="10"/>
      <color theme="1"/>
      <name val="Calibri"/>
    </font>
    <font>
      <b/>
      <sz val="11"/>
      <color rgb="FFFFFFFF"/>
      <name val="Calibri"/>
    </font>
    <font>
      <sz val="12"/>
      <color rgb="FFFFFFFF"/>
      <name val="Calibri"/>
    </font>
    <font>
      <sz val="10"/>
      <color rgb="FFFFFFFF"/>
      <name val="Calibri"/>
    </font>
    <font>
      <b/>
      <sz val="10"/>
      <color rgb="FFFFFFFF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FFB81C"/>
        <bgColor rgb="FFFFB81C"/>
      </patternFill>
    </fill>
    <fill>
      <patternFill patternType="solid">
        <fgColor rgb="FFBFBFBF"/>
        <bgColor rgb="FFBFBFBF"/>
      </patternFill>
    </fill>
    <fill>
      <patternFill patternType="solid">
        <fgColor rgb="FFFFF2CC"/>
        <bgColor rgb="FFFFF2CC"/>
      </patternFill>
    </fill>
    <fill>
      <patternFill patternType="solid">
        <fgColor theme="1"/>
        <bgColor theme="1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rgb="FFB7B7B7"/>
        <bgColor rgb="FFB7B7B7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04">
    <xf numFmtId="0" fontId="0" fillId="0" borderId="0" xfId="0" applyFont="1" applyAlignment="1">
      <alignment horizontal="left" vertical="top"/>
    </xf>
    <xf numFmtId="0" fontId="1" fillId="0" borderId="0" xfId="0" applyFont="1" applyAlignment="1">
      <alignment horizontal="left" wrapText="1"/>
    </xf>
    <xf numFmtId="0" fontId="5" fillId="3" borderId="4" xfId="0" applyFont="1" applyFill="1" applyBorder="1" applyAlignment="1">
      <alignment horizontal="center" vertical="top" wrapText="1"/>
    </xf>
    <xf numFmtId="44" fontId="6" fillId="0" borderId="4" xfId="0" applyNumberFormat="1" applyFont="1" applyBorder="1" applyAlignment="1">
      <alignment horizontal="left" vertical="top" wrapText="1"/>
    </xf>
    <xf numFmtId="44" fontId="7" fillId="0" borderId="4" xfId="0" applyNumberFormat="1" applyFont="1" applyBorder="1" applyAlignment="1">
      <alignment horizontal="left" vertical="center" wrapText="1"/>
    </xf>
    <xf numFmtId="164" fontId="6" fillId="0" borderId="4" xfId="0" applyNumberFormat="1" applyFont="1" applyBorder="1" applyAlignment="1">
      <alignment horizontal="right" vertical="top" shrinkToFit="1"/>
    </xf>
    <xf numFmtId="164" fontId="6" fillId="4" borderId="4" xfId="0" applyNumberFormat="1" applyFont="1" applyFill="1" applyBorder="1" applyAlignment="1">
      <alignment horizontal="right" vertical="top" shrinkToFit="1"/>
    </xf>
    <xf numFmtId="44" fontId="8" fillId="0" borderId="4" xfId="0" applyNumberFormat="1" applyFont="1" applyBorder="1" applyAlignment="1">
      <alignment horizontal="left" vertical="center"/>
    </xf>
    <xf numFmtId="44" fontId="9" fillId="4" borderId="5" xfId="0" applyNumberFormat="1" applyFont="1" applyFill="1" applyBorder="1" applyAlignment="1">
      <alignment horizontal="center" vertical="center"/>
    </xf>
    <xf numFmtId="44" fontId="10" fillId="4" borderId="4" xfId="0" applyNumberFormat="1" applyFont="1" applyFill="1" applyBorder="1" applyAlignment="1">
      <alignment horizontal="center" vertical="center"/>
    </xf>
    <xf numFmtId="44" fontId="11" fillId="0" borderId="4" xfId="0" applyNumberFormat="1" applyFont="1" applyBorder="1" applyAlignment="1">
      <alignment horizontal="left" vertical="center" wrapText="1"/>
    </xf>
    <xf numFmtId="0" fontId="12" fillId="5" borderId="4" xfId="0" applyFont="1" applyFill="1" applyBorder="1" applyAlignment="1">
      <alignment horizontal="left" wrapText="1"/>
    </xf>
    <xf numFmtId="0" fontId="12" fillId="5" borderId="4" xfId="0" applyFont="1" applyFill="1" applyBorder="1" applyAlignment="1">
      <alignment horizontal="right" vertical="center" wrapText="1"/>
    </xf>
    <xf numFmtId="164" fontId="12" fillId="5" borderId="4" xfId="0" applyNumberFormat="1" applyFont="1" applyFill="1" applyBorder="1" applyAlignment="1">
      <alignment horizontal="right" vertical="top" shrinkToFit="1"/>
    </xf>
    <xf numFmtId="0" fontId="5" fillId="3" borderId="6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0" fontId="5" fillId="3" borderId="8" xfId="0" applyFont="1" applyFill="1" applyBorder="1" applyAlignment="1">
      <alignment horizontal="center" vertical="top" wrapText="1"/>
    </xf>
    <xf numFmtId="44" fontId="13" fillId="0" borderId="6" xfId="0" applyNumberFormat="1" applyFont="1" applyBorder="1" applyAlignment="1">
      <alignment horizontal="left" vertical="top"/>
    </xf>
    <xf numFmtId="44" fontId="10" fillId="0" borderId="3" xfId="0" applyNumberFormat="1" applyFont="1" applyBorder="1" applyAlignment="1">
      <alignment horizontal="center" vertical="top"/>
    </xf>
    <xf numFmtId="44" fontId="10" fillId="0" borderId="8" xfId="0" applyNumberFormat="1" applyFont="1" applyBorder="1" applyAlignment="1">
      <alignment horizontal="center" vertical="top"/>
    </xf>
    <xf numFmtId="44" fontId="14" fillId="6" borderId="9" xfId="0" applyNumberFormat="1" applyFont="1" applyFill="1" applyBorder="1" applyAlignment="1">
      <alignment horizontal="center" vertical="top"/>
    </xf>
    <xf numFmtId="44" fontId="10" fillId="6" borderId="8" xfId="0" applyNumberFormat="1" applyFont="1" applyFill="1" applyBorder="1" applyAlignment="1">
      <alignment horizontal="left" vertical="top"/>
    </xf>
    <xf numFmtId="0" fontId="6" fillId="0" borderId="10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top"/>
    </xf>
    <xf numFmtId="164" fontId="16" fillId="4" borderId="4" xfId="0" applyNumberFormat="1" applyFont="1" applyFill="1" applyBorder="1" applyAlignment="1">
      <alignment horizontal="left" vertical="top"/>
    </xf>
    <xf numFmtId="44" fontId="10" fillId="0" borderId="8" xfId="0" applyNumberFormat="1" applyFont="1" applyBorder="1" applyAlignment="1">
      <alignment horizontal="center" vertical="top"/>
    </xf>
    <xf numFmtId="0" fontId="16" fillId="0" borderId="10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center" wrapText="1"/>
    </xf>
    <xf numFmtId="164" fontId="16" fillId="0" borderId="4" xfId="0" applyNumberFormat="1" applyFont="1" applyBorder="1" applyAlignment="1">
      <alignment horizontal="left" vertical="top"/>
    </xf>
    <xf numFmtId="164" fontId="6" fillId="0" borderId="4" xfId="0" applyNumberFormat="1" applyFont="1" applyBorder="1" applyAlignment="1">
      <alignment horizontal="right" vertical="top" shrinkToFit="1"/>
    </xf>
    <xf numFmtId="44" fontId="10" fillId="4" borderId="8" xfId="0" applyNumberFormat="1" applyFont="1" applyFill="1" applyBorder="1" applyAlignment="1">
      <alignment horizontal="center" vertical="top"/>
    </xf>
    <xf numFmtId="0" fontId="16" fillId="0" borderId="4" xfId="0" applyFont="1" applyBorder="1" applyAlignment="1">
      <alignment horizontal="left" vertical="top"/>
    </xf>
    <xf numFmtId="0" fontId="17" fillId="0" borderId="4" xfId="0" applyFont="1" applyBorder="1" applyAlignment="1">
      <alignment horizontal="left" vertical="center" wrapText="1"/>
    </xf>
    <xf numFmtId="164" fontId="16" fillId="0" borderId="4" xfId="0" applyNumberFormat="1" applyFont="1" applyBorder="1" applyAlignment="1">
      <alignment horizontal="left" vertical="top"/>
    </xf>
    <xf numFmtId="0" fontId="11" fillId="0" borderId="4" xfId="0" applyFont="1" applyBorder="1" applyAlignment="1">
      <alignment horizontal="left" vertical="center"/>
    </xf>
    <xf numFmtId="165" fontId="11" fillId="0" borderId="4" xfId="0" applyNumberFormat="1" applyFont="1" applyBorder="1" applyAlignment="1">
      <alignment horizontal="left" vertical="center"/>
    </xf>
    <xf numFmtId="0" fontId="12" fillId="5" borderId="10" xfId="0" applyFont="1" applyFill="1" applyBorder="1" applyAlignment="1">
      <alignment horizontal="left" wrapText="1"/>
    </xf>
    <xf numFmtId="0" fontId="12" fillId="5" borderId="10" xfId="0" applyFont="1" applyFill="1" applyBorder="1" applyAlignment="1">
      <alignment horizontal="right" wrapText="1"/>
    </xf>
    <xf numFmtId="164" fontId="12" fillId="5" borderId="10" xfId="0" applyNumberFormat="1" applyFont="1" applyFill="1" applyBorder="1" applyAlignment="1">
      <alignment horizontal="right" vertical="top" shrinkToFit="1"/>
    </xf>
    <xf numFmtId="0" fontId="12" fillId="2" borderId="4" xfId="0" applyFont="1" applyFill="1" applyBorder="1" applyAlignment="1">
      <alignment horizontal="right" wrapText="1"/>
    </xf>
    <xf numFmtId="164" fontId="12" fillId="2" borderId="4" xfId="0" applyNumberFormat="1" applyFont="1" applyFill="1" applyBorder="1" applyAlignment="1">
      <alignment horizontal="right" vertical="top" shrinkToFit="1"/>
    </xf>
    <xf numFmtId="0" fontId="18" fillId="4" borderId="0" xfId="0" applyFont="1" applyFill="1" applyAlignment="1">
      <alignment horizontal="right" vertical="center"/>
    </xf>
    <xf numFmtId="164" fontId="3" fillId="2" borderId="4" xfId="0" applyNumberFormat="1" applyFont="1" applyFill="1" applyBorder="1" applyAlignment="1">
      <alignment horizontal="right" vertical="top" shrinkToFit="1"/>
    </xf>
    <xf numFmtId="0" fontId="3" fillId="6" borderId="0" xfId="0" applyFont="1" applyFill="1" applyAlignment="1">
      <alignment horizontal="right" vertical="center"/>
    </xf>
    <xf numFmtId="44" fontId="3" fillId="6" borderId="0" xfId="0" applyNumberFormat="1" applyFont="1" applyFill="1" applyAlignment="1">
      <alignment horizontal="left" vertical="center"/>
    </xf>
    <xf numFmtId="44" fontId="5" fillId="4" borderId="0" xfId="0" applyNumberFormat="1" applyFont="1" applyFill="1" applyAlignment="1">
      <alignment horizontal="left" vertical="top"/>
    </xf>
    <xf numFmtId="0" fontId="3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2" fillId="6" borderId="0" xfId="0" applyFont="1" applyFill="1" applyAlignment="1">
      <alignment horizontal="center" vertical="center" wrapText="1"/>
    </xf>
    <xf numFmtId="166" fontId="3" fillId="10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44" fontId="10" fillId="0" borderId="4" xfId="0" applyNumberFormat="1" applyFont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left" vertical="top"/>
    </xf>
    <xf numFmtId="44" fontId="10" fillId="0" borderId="4" xfId="0" applyNumberFormat="1" applyFont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44" fontId="10" fillId="8" borderId="4" xfId="0" applyNumberFormat="1" applyFont="1" applyFill="1" applyBorder="1" applyAlignment="1">
      <alignment horizontal="center" vertical="center"/>
    </xf>
    <xf numFmtId="0" fontId="25" fillId="6" borderId="0" xfId="0" applyFont="1" applyFill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/>
    </xf>
    <xf numFmtId="44" fontId="20" fillId="2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167" fontId="16" fillId="0" borderId="4" xfId="0" applyNumberFormat="1" applyFont="1" applyBorder="1" applyAlignment="1">
      <alignment horizontal="left" wrapText="1"/>
    </xf>
    <xf numFmtId="44" fontId="16" fillId="0" borderId="4" xfId="0" applyNumberFormat="1" applyFont="1" applyBorder="1" applyAlignment="1">
      <alignment horizontal="left" wrapText="1"/>
    </xf>
    <xf numFmtId="0" fontId="14" fillId="6" borderId="0" xfId="0" applyFont="1" applyFill="1" applyAlignment="1">
      <alignment horizontal="right" vertical="center"/>
    </xf>
    <xf numFmtId="164" fontId="26" fillId="6" borderId="0" xfId="0" applyNumberFormat="1" applyFont="1" applyFill="1" applyAlignment="1">
      <alignment horizontal="left" vertical="center"/>
    </xf>
    <xf numFmtId="164" fontId="27" fillId="6" borderId="0" xfId="0" applyNumberFormat="1" applyFont="1" applyFill="1" applyAlignment="1">
      <alignment horizontal="left" vertical="center"/>
    </xf>
    <xf numFmtId="44" fontId="10" fillId="0" borderId="4" xfId="0" applyNumberFormat="1" applyFont="1" applyBorder="1" applyAlignment="1">
      <alignment horizontal="left" vertical="top"/>
    </xf>
    <xf numFmtId="0" fontId="28" fillId="6" borderId="0" xfId="0" applyFont="1" applyFill="1" applyAlignment="1">
      <alignment horizontal="center" vertical="top"/>
    </xf>
    <xf numFmtId="44" fontId="10" fillId="4" borderId="4" xfId="0" applyNumberFormat="1" applyFont="1" applyFill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28" fillId="6" borderId="0" xfId="0" applyFont="1" applyFill="1" applyAlignment="1">
      <alignment horizontal="right" vertical="top"/>
    </xf>
    <xf numFmtId="44" fontId="10" fillId="0" borderId="6" xfId="0" applyNumberFormat="1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44" fontId="14" fillId="6" borderId="6" xfId="0" applyNumberFormat="1" applyFont="1" applyFill="1" applyBorder="1" applyAlignment="1">
      <alignment horizontal="right" vertical="top"/>
    </xf>
    <xf numFmtId="0" fontId="3" fillId="2" borderId="0" xfId="0" applyFont="1" applyFill="1" applyAlignment="1">
      <alignment horizontal="right" vertical="top"/>
    </xf>
    <xf numFmtId="0" fontId="0" fillId="0" borderId="0" xfId="0" applyFont="1" applyAlignment="1">
      <alignment horizontal="left" vertical="top"/>
    </xf>
    <xf numFmtId="0" fontId="19" fillId="7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left" vertical="top" wrapText="1"/>
    </xf>
    <xf numFmtId="0" fontId="21" fillId="9" borderId="1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 wrapText="1"/>
    </xf>
    <xf numFmtId="0" fontId="23" fillId="6" borderId="0" xfId="0" applyFont="1" applyFill="1" applyAlignment="1">
      <alignment horizontal="center" vertical="center"/>
    </xf>
    <xf numFmtId="0" fontId="14" fillId="6" borderId="0" xfId="0" applyFont="1" applyFill="1" applyAlignment="1">
      <alignment horizontal="right" vertical="center"/>
    </xf>
  </cellXfs>
  <cellStyles count="1">
    <cellStyle name="Normal" xfId="0" builtinId="0"/>
  </cellStyles>
  <dxfs count="1"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180975</xdr:colOff>
      <xdr:row>1</xdr:row>
      <xdr:rowOff>104775</xdr:rowOff>
    </xdr:from>
    <xdr:ext cx="2000250" cy="7715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I989"/>
  <sheetViews>
    <sheetView showGridLines="0" tabSelected="1" workbookViewId="0"/>
  </sheetViews>
  <sheetFormatPr defaultColWidth="14.3984375" defaultRowHeight="15" customHeight="1"/>
  <cols>
    <col min="1" max="1" width="6.3984375" customWidth="1"/>
    <col min="2" max="2" width="57.09765625" customWidth="1"/>
    <col min="3" max="3" width="45.296875" customWidth="1"/>
    <col min="4" max="5" width="20.69921875" customWidth="1"/>
    <col min="6" max="6" width="7.3984375" customWidth="1"/>
    <col min="7" max="7" width="51.09765625" customWidth="1"/>
    <col min="8" max="8" width="20.69921875" customWidth="1"/>
    <col min="9" max="9" width="21.69921875" customWidth="1"/>
    <col min="10" max="27" width="8.69921875" customWidth="1"/>
  </cols>
  <sheetData>
    <row r="1" spans="2:9" ht="39" customHeight="1">
      <c r="B1" s="93" t="s">
        <v>0</v>
      </c>
      <c r="C1" s="88"/>
      <c r="D1" s="88"/>
      <c r="E1" s="88"/>
    </row>
    <row r="2" spans="2:9" ht="75.75" customHeight="1">
      <c r="B2" s="94" t="s">
        <v>1</v>
      </c>
      <c r="C2" s="88"/>
      <c r="D2" s="88"/>
      <c r="E2" s="88"/>
    </row>
    <row r="3" spans="2:9" ht="19.5" customHeight="1">
      <c r="B3" s="90" t="s">
        <v>2</v>
      </c>
      <c r="C3" s="91"/>
      <c r="D3" s="91"/>
      <c r="E3" s="92"/>
      <c r="F3" s="1"/>
      <c r="G3" s="90" t="s">
        <v>3</v>
      </c>
      <c r="H3" s="91"/>
      <c r="I3" s="92"/>
    </row>
    <row r="4" spans="2:9" ht="19.5" customHeight="1">
      <c r="B4" s="2" t="s">
        <v>4</v>
      </c>
      <c r="C4" s="2" t="s">
        <v>5</v>
      </c>
      <c r="D4" s="2" t="s">
        <v>6</v>
      </c>
      <c r="E4" s="2" t="s">
        <v>7</v>
      </c>
      <c r="F4" s="1"/>
      <c r="G4" s="2" t="s">
        <v>4</v>
      </c>
      <c r="H4" s="2" t="s">
        <v>8</v>
      </c>
      <c r="I4" s="2" t="s">
        <v>9</v>
      </c>
    </row>
    <row r="5" spans="2:9" ht="19.5" customHeight="1">
      <c r="B5" s="3" t="s">
        <v>10</v>
      </c>
      <c r="C5" s="4" t="s">
        <v>11</v>
      </c>
      <c r="D5" s="5">
        <v>4000</v>
      </c>
      <c r="E5" s="6">
        <f>'Income - Cash Call'!D25</f>
        <v>0</v>
      </c>
      <c r="F5" s="1"/>
      <c r="G5" s="7" t="s">
        <v>12</v>
      </c>
      <c r="H5" s="8">
        <f>'Player Jersey Deposit'!C25</f>
        <v>4250</v>
      </c>
      <c r="I5" s="9">
        <f>'Player Jersey Deposit'!D25</f>
        <v>0</v>
      </c>
    </row>
    <row r="6" spans="2:9" ht="19.5" customHeight="1">
      <c r="B6" s="3" t="s">
        <v>13</v>
      </c>
      <c r="C6" s="4" t="s">
        <v>14</v>
      </c>
      <c r="D6" s="6">
        <f>'Income - Fundraising'!D10</f>
        <v>4100</v>
      </c>
      <c r="E6" s="6">
        <f>'Income - Fundraising'!E10</f>
        <v>0</v>
      </c>
      <c r="F6" s="1"/>
    </row>
    <row r="7" spans="2:9" ht="19.5" customHeight="1">
      <c r="B7" s="3" t="s">
        <v>15</v>
      </c>
      <c r="C7" s="4" t="s">
        <v>16</v>
      </c>
      <c r="D7" s="6">
        <f>'Income - Sponsorship'!C10</f>
        <v>1925</v>
      </c>
      <c r="E7" s="6">
        <f>'Income - Sponsorship'!D10</f>
        <v>0</v>
      </c>
      <c r="F7" s="1"/>
    </row>
    <row r="8" spans="2:9" ht="19.5" customHeight="1">
      <c r="B8" s="3" t="s">
        <v>17</v>
      </c>
      <c r="C8" s="4" t="s">
        <v>18</v>
      </c>
      <c r="D8" s="6">
        <f>'Income - Other'!C10</f>
        <v>2425</v>
      </c>
      <c r="E8" s="6">
        <f>'Income - Other'!D10</f>
        <v>0</v>
      </c>
      <c r="F8" s="1"/>
    </row>
    <row r="9" spans="2:9" ht="19.5" customHeight="1">
      <c r="B9" s="3" t="s">
        <v>19</v>
      </c>
      <c r="C9" s="10" t="s">
        <v>20</v>
      </c>
      <c r="D9" s="5">
        <v>440</v>
      </c>
      <c r="E9" s="5">
        <v>0</v>
      </c>
      <c r="F9" s="1"/>
    </row>
    <row r="10" spans="2:9" ht="19.5" customHeight="1">
      <c r="B10" s="11"/>
      <c r="C10" s="12" t="s">
        <v>21</v>
      </c>
      <c r="D10" s="13">
        <f>SUM(D5:D9)</f>
        <v>12890</v>
      </c>
      <c r="E10" s="13">
        <f>SUM(E4:E9)</f>
        <v>0</v>
      </c>
      <c r="F10" s="1"/>
      <c r="G10" s="90" t="s">
        <v>22</v>
      </c>
      <c r="H10" s="91"/>
      <c r="I10" s="92"/>
    </row>
    <row r="11" spans="2:9" ht="19.5" customHeight="1">
      <c r="F11" s="1"/>
      <c r="G11" s="14" t="s">
        <v>4</v>
      </c>
      <c r="H11" s="15"/>
      <c r="I11" s="16" t="s">
        <v>8</v>
      </c>
    </row>
    <row r="12" spans="2:9" ht="19.5" customHeight="1">
      <c r="B12" s="90" t="s">
        <v>23</v>
      </c>
      <c r="C12" s="91"/>
      <c r="D12" s="91"/>
      <c r="E12" s="92"/>
      <c r="F12" s="1"/>
      <c r="G12" s="17" t="s">
        <v>24</v>
      </c>
      <c r="H12" s="18"/>
      <c r="I12" s="19">
        <v>250</v>
      </c>
    </row>
    <row r="13" spans="2:9" ht="19.5" customHeight="1">
      <c r="B13" s="2" t="s">
        <v>4</v>
      </c>
      <c r="C13" s="2" t="s">
        <v>5</v>
      </c>
      <c r="D13" s="2" t="s">
        <v>6</v>
      </c>
      <c r="E13" s="2" t="s">
        <v>7</v>
      </c>
      <c r="F13" s="1"/>
      <c r="G13" s="20" t="s">
        <v>25</v>
      </c>
      <c r="H13" s="21"/>
      <c r="I13" s="21"/>
    </row>
    <row r="14" spans="2:9" ht="19.5" customHeight="1">
      <c r="B14" s="22" t="s">
        <v>26</v>
      </c>
      <c r="C14" s="23" t="s">
        <v>27</v>
      </c>
      <c r="D14" s="6">
        <f>SUM('Expenses - Tournaments'!C10,'Expenses - Tournaments'!C20,'Expenses - Tournaments'!C30)</f>
        <v>3700</v>
      </c>
      <c r="E14" s="6">
        <f>SUM('Expenses - Tournaments'!D10,'Expenses - Tournaments'!D20,'Expenses - Tournaments'!D30)</f>
        <v>0</v>
      </c>
      <c r="F14" s="1"/>
      <c r="G14" s="84" t="s">
        <v>28</v>
      </c>
      <c r="H14" s="85"/>
      <c r="I14" s="19">
        <v>0</v>
      </c>
    </row>
    <row r="15" spans="2:9" ht="19.5" customHeight="1">
      <c r="B15" s="24" t="s">
        <v>29</v>
      </c>
      <c r="C15" s="23" t="s">
        <v>30</v>
      </c>
      <c r="D15" s="25">
        <f>'Expenses - Apparel'!C13</f>
        <v>3485</v>
      </c>
      <c r="E15" s="6">
        <f>'Expenses - Apparel'!D13</f>
        <v>0</v>
      </c>
      <c r="F15" s="1"/>
      <c r="G15" s="84" t="s">
        <v>31</v>
      </c>
      <c r="H15" s="85"/>
      <c r="I15" s="19">
        <v>0</v>
      </c>
    </row>
    <row r="16" spans="2:9" ht="19.5" customHeight="1">
      <c r="B16" s="24" t="s">
        <v>32</v>
      </c>
      <c r="C16" s="23" t="s">
        <v>33</v>
      </c>
      <c r="D16" s="25">
        <f>'Expenses - Social Events'!C11</f>
        <v>1350</v>
      </c>
      <c r="E16" s="6">
        <f>'Expenses - Social Events'!D11</f>
        <v>0</v>
      </c>
      <c r="G16" s="84" t="s">
        <v>34</v>
      </c>
      <c r="H16" s="85"/>
      <c r="I16" s="26">
        <v>0</v>
      </c>
    </row>
    <row r="17" spans="2:9" ht="19.5" customHeight="1">
      <c r="B17" s="27" t="s">
        <v>35</v>
      </c>
      <c r="C17" s="28" t="s">
        <v>36</v>
      </c>
      <c r="D17" s="29">
        <v>250</v>
      </c>
      <c r="E17" s="30">
        <v>250</v>
      </c>
      <c r="G17" s="86" t="s">
        <v>37</v>
      </c>
      <c r="H17" s="85"/>
      <c r="I17" s="31">
        <f>I12-SUM(I14:I16)</f>
        <v>250</v>
      </c>
    </row>
    <row r="18" spans="2:9" ht="19.5" customHeight="1">
      <c r="B18" s="32" t="s">
        <v>38</v>
      </c>
      <c r="C18" s="33" t="s">
        <v>39</v>
      </c>
      <c r="D18" s="34">
        <v>425</v>
      </c>
      <c r="E18" s="5">
        <v>0</v>
      </c>
    </row>
    <row r="19" spans="2:9" ht="19.5" customHeight="1">
      <c r="B19" s="32" t="s">
        <v>40</v>
      </c>
      <c r="C19" s="35" t="s">
        <v>41</v>
      </c>
      <c r="D19" s="34">
        <v>150</v>
      </c>
      <c r="E19" s="5">
        <v>0</v>
      </c>
    </row>
    <row r="20" spans="2:9" ht="19.5" customHeight="1">
      <c r="B20" s="32" t="s">
        <v>42</v>
      </c>
      <c r="C20" s="35" t="s">
        <v>43</v>
      </c>
      <c r="D20" s="34">
        <v>40</v>
      </c>
      <c r="E20" s="5">
        <v>0</v>
      </c>
    </row>
    <row r="21" spans="2:9" ht="19.5" customHeight="1">
      <c r="B21" s="32" t="s">
        <v>44</v>
      </c>
      <c r="C21" s="35" t="s">
        <v>45</v>
      </c>
      <c r="D21" s="34">
        <v>1360</v>
      </c>
      <c r="E21" s="5">
        <v>0</v>
      </c>
    </row>
    <row r="22" spans="2:9" ht="19.5" customHeight="1">
      <c r="B22" s="32" t="s">
        <v>46</v>
      </c>
      <c r="C22" s="35" t="s">
        <v>47</v>
      </c>
      <c r="D22" s="34">
        <v>30</v>
      </c>
      <c r="E22" s="5">
        <v>0</v>
      </c>
    </row>
    <row r="23" spans="2:9" ht="19.5" customHeight="1">
      <c r="B23" s="32" t="s">
        <v>48</v>
      </c>
      <c r="C23" s="35" t="s">
        <v>49</v>
      </c>
      <c r="D23" s="34">
        <v>238</v>
      </c>
      <c r="E23" s="5">
        <v>0</v>
      </c>
    </row>
    <row r="24" spans="2:9" ht="19.5" customHeight="1">
      <c r="B24" s="32" t="s">
        <v>50</v>
      </c>
      <c r="C24" s="35" t="s">
        <v>51</v>
      </c>
      <c r="D24" s="34">
        <v>50</v>
      </c>
      <c r="E24" s="5">
        <v>0</v>
      </c>
    </row>
    <row r="25" spans="2:9" ht="19.5" customHeight="1">
      <c r="B25" s="32" t="s">
        <v>52</v>
      </c>
      <c r="C25" s="36" t="s">
        <v>53</v>
      </c>
      <c r="D25" s="34">
        <v>440</v>
      </c>
      <c r="E25" s="5">
        <v>0</v>
      </c>
    </row>
    <row r="26" spans="2:9" ht="19.5" customHeight="1">
      <c r="B26" s="32" t="s">
        <v>54</v>
      </c>
      <c r="C26" s="35" t="s">
        <v>55</v>
      </c>
      <c r="D26" s="34">
        <v>1395.35</v>
      </c>
      <c r="E26" s="5">
        <v>0</v>
      </c>
    </row>
    <row r="27" spans="2:9" ht="19.5" customHeight="1">
      <c r="B27" s="32" t="s">
        <v>56</v>
      </c>
      <c r="C27" s="35" t="s">
        <v>57</v>
      </c>
      <c r="D27" s="34">
        <v>225</v>
      </c>
      <c r="E27" s="5">
        <v>0</v>
      </c>
    </row>
    <row r="28" spans="2:9" ht="19.5" customHeight="1">
      <c r="B28" s="37"/>
      <c r="C28" s="38" t="s">
        <v>21</v>
      </c>
      <c r="D28" s="39">
        <f t="shared" ref="D28:E28" si="0">SUM(D14:D27)</f>
        <v>13138.35</v>
      </c>
      <c r="E28" s="39">
        <f t="shared" si="0"/>
        <v>250</v>
      </c>
    </row>
    <row r="29" spans="2:9" ht="19.5" customHeight="1">
      <c r="C29" s="40" t="s">
        <v>58</v>
      </c>
      <c r="D29" s="41">
        <f t="shared" ref="D29:E29" si="1">D10-D28</f>
        <v>-248.35000000000036</v>
      </c>
      <c r="E29" s="41">
        <f t="shared" si="1"/>
        <v>-250</v>
      </c>
    </row>
    <row r="30" spans="2:9" ht="21.75" customHeight="1">
      <c r="C30" s="42" t="s">
        <v>59</v>
      </c>
      <c r="D30" s="43">
        <v>250</v>
      </c>
      <c r="E30" s="43">
        <f>I17</f>
        <v>250</v>
      </c>
    </row>
    <row r="31" spans="2:9" ht="21.75" customHeight="1">
      <c r="C31" s="44" t="s">
        <v>60</v>
      </c>
      <c r="D31" s="45">
        <f>SUM(D29:D30)</f>
        <v>1.6499999999996362</v>
      </c>
      <c r="E31" s="45">
        <f>SUM(E29:AA30)</f>
        <v>0</v>
      </c>
    </row>
    <row r="32" spans="2:9" ht="22.5" customHeight="1">
      <c r="C32" s="87" t="s">
        <v>61</v>
      </c>
      <c r="D32" s="88"/>
      <c r="E32" s="46">
        <f>E31/'Player Roster'!B23</f>
        <v>0</v>
      </c>
    </row>
    <row r="33" spans="2:3" ht="12.75" customHeight="1"/>
    <row r="34" spans="2:3" ht="12.75" customHeight="1"/>
    <row r="35" spans="2:3" ht="19.5">
      <c r="B35" s="89" t="s">
        <v>62</v>
      </c>
      <c r="C35" s="88"/>
    </row>
    <row r="36" spans="2:3" ht="12.75" customHeight="1"/>
    <row r="37" spans="2:3" ht="12.75" customHeight="1"/>
    <row r="38" spans="2:3" ht="12.75" customHeight="1"/>
    <row r="39" spans="2:3" ht="12.75" customHeight="1"/>
    <row r="40" spans="2:3" ht="12.75" customHeight="1"/>
    <row r="41" spans="2:3" ht="12.75" customHeight="1"/>
    <row r="42" spans="2:3" ht="12.75" customHeight="1"/>
    <row r="43" spans="2:3" ht="12.75" customHeight="1"/>
    <row r="44" spans="2:3" ht="12.75" customHeight="1"/>
    <row r="45" spans="2:3" ht="12.75" customHeight="1"/>
    <row r="46" spans="2:3" ht="12.75" customHeight="1"/>
    <row r="47" spans="2:3" ht="12.75" customHeight="1"/>
    <row r="48" spans="2:3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</sheetData>
  <mergeCells count="12">
    <mergeCell ref="B12:E12"/>
    <mergeCell ref="G14:H14"/>
    <mergeCell ref="B1:E1"/>
    <mergeCell ref="B2:E2"/>
    <mergeCell ref="B3:E3"/>
    <mergeCell ref="G3:I3"/>
    <mergeCell ref="G10:I10"/>
    <mergeCell ref="G15:H15"/>
    <mergeCell ref="G16:H16"/>
    <mergeCell ref="G17:H17"/>
    <mergeCell ref="C32:D32"/>
    <mergeCell ref="B35:C35"/>
  </mergeCells>
  <conditionalFormatting sqref="D29:E30">
    <cfRule type="cellIs" dxfId="0" priority="1" operator="lessThan">
      <formula>0</formula>
    </cfRule>
  </conditionalFormatting>
  <hyperlinks>
    <hyperlink ref="C5" location="'Income - Cash Call'!A1" display="  [see &quot;Income-Cash Call&quot; Tab]  " xr:uid="{00000000-0004-0000-0000-000000000000}"/>
    <hyperlink ref="G5" location="'Player Jersey Deposit'!A1" display="   SPS Fuzion Jersey Deposit (details in &quot;Player Jersey Deposit Tab&quot;)   " xr:uid="{00000000-0004-0000-0000-000001000000}"/>
    <hyperlink ref="C6" location="'Income - Fundraising'!A1" display="  [see &quot;Income - Fundraising&quot; Tab]  " xr:uid="{00000000-0004-0000-0000-000002000000}"/>
    <hyperlink ref="C7" location="'Income - Sponsorship'!A1" display="  [see &quot;Income - Sponsorship&quot; Tab]  " xr:uid="{00000000-0004-0000-0000-000003000000}"/>
    <hyperlink ref="C8" location="'Income - Other'!A1" display="  [see &quot;Income - Other&quot; Tab]  " xr:uid="{00000000-0004-0000-0000-000004000000}"/>
    <hyperlink ref="C14" location="'Expenses - Tournaments'!A1" display="[see &quot;Expenses - Tournaments&quot; Tab]" xr:uid="{00000000-0004-0000-0000-000005000000}"/>
    <hyperlink ref="C15" location="'Expenses - Apparel'!A1" display="[see &quot;Expenses - Apparel&quot; Tab]" xr:uid="{00000000-0004-0000-0000-000006000000}"/>
    <hyperlink ref="C16" location="'Expenses - Social Events'!A1" display="[see &quot;Expenses - Social Events&quot; Tab]" xr:uid="{00000000-0004-0000-0000-000007000000}"/>
  </hyperlinks>
  <printOptions horizontalCentered="1" verticalCentered="1"/>
  <pageMargins left="0.7" right="0.7" top="0.75" bottom="0.75" header="0" footer="0"/>
  <pageSetup scale="53" orientation="landscape" verticalDpi="598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EA9999"/>
    <outlinePr summaryBelow="0" summaryRight="0"/>
  </sheetPr>
  <dimension ref="B2:D15"/>
  <sheetViews>
    <sheetView showGridLines="0" workbookViewId="0"/>
  </sheetViews>
  <sheetFormatPr defaultColWidth="14.3984375" defaultRowHeight="15" customHeight="1"/>
  <cols>
    <col min="1" max="1" width="4.296875" customWidth="1"/>
    <col min="2" max="2" width="28" customWidth="1"/>
    <col min="3" max="3" width="20.3984375" customWidth="1"/>
    <col min="4" max="4" width="22" customWidth="1"/>
  </cols>
  <sheetData>
    <row r="2" spans="2:4" ht="15" customHeight="1">
      <c r="B2" s="90" t="s">
        <v>120</v>
      </c>
      <c r="C2" s="91"/>
      <c r="D2" s="92"/>
    </row>
    <row r="3" spans="2:4" ht="15" customHeight="1">
      <c r="B3" s="2" t="s">
        <v>5</v>
      </c>
      <c r="C3" s="2" t="s">
        <v>6</v>
      </c>
      <c r="D3" s="2" t="s">
        <v>7</v>
      </c>
    </row>
    <row r="4" spans="2:4" ht="15" customHeight="1">
      <c r="B4" s="61" t="s">
        <v>121</v>
      </c>
      <c r="C4" s="79">
        <v>100</v>
      </c>
      <c r="D4" s="79">
        <v>0</v>
      </c>
    </row>
    <row r="5" spans="2:4" ht="15" customHeight="1">
      <c r="B5" s="61" t="s">
        <v>122</v>
      </c>
      <c r="C5" s="79">
        <v>50</v>
      </c>
      <c r="D5" s="79">
        <v>0</v>
      </c>
    </row>
    <row r="6" spans="2:4" ht="15" customHeight="1">
      <c r="B6" s="61" t="s">
        <v>123</v>
      </c>
      <c r="C6" s="79">
        <v>400</v>
      </c>
      <c r="D6" s="79">
        <v>0</v>
      </c>
    </row>
    <row r="7" spans="2:4" ht="15" customHeight="1">
      <c r="B7" s="61" t="s">
        <v>124</v>
      </c>
      <c r="C7" s="79">
        <v>800</v>
      </c>
      <c r="D7" s="79">
        <v>0</v>
      </c>
    </row>
    <row r="8" spans="2:4" ht="15" customHeight="1">
      <c r="B8" s="61"/>
      <c r="C8" s="79">
        <v>0</v>
      </c>
      <c r="D8" s="79">
        <v>0</v>
      </c>
    </row>
    <row r="9" spans="2:4" ht="15" customHeight="1">
      <c r="B9" s="61"/>
      <c r="C9" s="79">
        <v>0</v>
      </c>
      <c r="D9" s="79">
        <v>0</v>
      </c>
    </row>
    <row r="10" spans="2:4" ht="15" customHeight="1">
      <c r="B10" s="61"/>
      <c r="C10" s="79">
        <v>0</v>
      </c>
      <c r="D10" s="79">
        <v>0</v>
      </c>
    </row>
    <row r="11" spans="2:4" ht="15" customHeight="1">
      <c r="B11" s="83" t="s">
        <v>125</v>
      </c>
      <c r="C11" s="81">
        <f t="shared" ref="C11:D11" si="0">SUM(C4:C10)</f>
        <v>1350</v>
      </c>
      <c r="D11" s="81">
        <f t="shared" si="0"/>
        <v>0</v>
      </c>
    </row>
    <row r="14" spans="2:4" ht="15" customHeight="1">
      <c r="B14" s="96" t="s">
        <v>68</v>
      </c>
      <c r="C14" s="97"/>
      <c r="D14" s="97"/>
    </row>
    <row r="15" spans="2:4" ht="15" customHeight="1">
      <c r="B15" s="99"/>
      <c r="C15" s="100"/>
      <c r="D15" s="100"/>
    </row>
  </sheetData>
  <mergeCells count="2">
    <mergeCell ref="B2:D2"/>
    <mergeCell ref="B14:D15"/>
  </mergeCells>
  <hyperlinks>
    <hyperlink ref="B14" location="Summary!A1" display="RETURN TO SUMMARY PAGE" xr:uid="{00000000-0004-0000-0900-000000000000}"/>
  </hyperlinks>
  <pageMargins left="0.7" right="0.7" top="0.75" bottom="0.75" header="0.3" footer="0.3"/>
  <pageSetup orientation="landscape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984B"/>
    <outlinePr summaryBelow="0" summaryRight="0"/>
  </sheetPr>
  <dimension ref="B1:G26"/>
  <sheetViews>
    <sheetView showGridLines="0" workbookViewId="0"/>
  </sheetViews>
  <sheetFormatPr defaultColWidth="14.3984375" defaultRowHeight="15" customHeight="1"/>
  <cols>
    <col min="1" max="1" width="10.296875" customWidth="1"/>
    <col min="2" max="2" width="21.296875" customWidth="1"/>
    <col min="3" max="3" width="19.3984375" customWidth="1"/>
  </cols>
  <sheetData>
    <row r="1" spans="2:3" ht="33.75" customHeight="1">
      <c r="B1" s="95" t="s">
        <v>63</v>
      </c>
      <c r="C1" s="88"/>
    </row>
    <row r="2" spans="2:3" ht="18.5">
      <c r="B2" s="47" t="s">
        <v>64</v>
      </c>
      <c r="C2" s="47" t="s">
        <v>65</v>
      </c>
    </row>
    <row r="3" spans="2:3" ht="13">
      <c r="B3" s="48" t="s">
        <v>66</v>
      </c>
      <c r="C3" s="48">
        <v>1</v>
      </c>
    </row>
    <row r="4" spans="2:3" ht="13">
      <c r="B4" s="48" t="s">
        <v>66</v>
      </c>
      <c r="C4" s="48">
        <v>2</v>
      </c>
    </row>
    <row r="5" spans="2:3" ht="13">
      <c r="B5" s="48" t="s">
        <v>66</v>
      </c>
      <c r="C5" s="48">
        <v>3</v>
      </c>
    </row>
    <row r="6" spans="2:3" ht="13">
      <c r="B6" s="48" t="s">
        <v>66</v>
      </c>
      <c r="C6" s="48">
        <v>4</v>
      </c>
    </row>
    <row r="7" spans="2:3" ht="13">
      <c r="B7" s="48" t="s">
        <v>66</v>
      </c>
      <c r="C7" s="48">
        <v>5</v>
      </c>
    </row>
    <row r="8" spans="2:3" ht="13">
      <c r="B8" s="48" t="s">
        <v>66</v>
      </c>
      <c r="C8" s="48">
        <v>6</v>
      </c>
    </row>
    <row r="9" spans="2:3" ht="13">
      <c r="B9" s="48" t="s">
        <v>66</v>
      </c>
      <c r="C9" s="48">
        <v>7</v>
      </c>
    </row>
    <row r="10" spans="2:3" ht="13">
      <c r="B10" s="48" t="s">
        <v>66</v>
      </c>
      <c r="C10" s="48">
        <v>8</v>
      </c>
    </row>
    <row r="11" spans="2:3" ht="13">
      <c r="B11" s="48" t="s">
        <v>66</v>
      </c>
      <c r="C11" s="48">
        <v>9</v>
      </c>
    </row>
    <row r="12" spans="2:3" ht="13">
      <c r="B12" s="48" t="s">
        <v>66</v>
      </c>
      <c r="C12" s="48">
        <v>10</v>
      </c>
    </row>
    <row r="13" spans="2:3" ht="13">
      <c r="B13" s="48" t="s">
        <v>66</v>
      </c>
      <c r="C13" s="48">
        <v>11</v>
      </c>
    </row>
    <row r="14" spans="2:3" ht="13">
      <c r="B14" s="48" t="s">
        <v>66</v>
      </c>
      <c r="C14" s="48">
        <v>12</v>
      </c>
    </row>
    <row r="15" spans="2:3" ht="13">
      <c r="B15" s="48" t="s">
        <v>66</v>
      </c>
      <c r="C15" s="48">
        <v>13</v>
      </c>
    </row>
    <row r="16" spans="2:3" ht="13">
      <c r="B16" s="48" t="s">
        <v>66</v>
      </c>
      <c r="C16" s="48">
        <v>14</v>
      </c>
    </row>
    <row r="17" spans="2:7" ht="13">
      <c r="B17" s="48" t="s">
        <v>66</v>
      </c>
      <c r="C17" s="48">
        <v>15</v>
      </c>
    </row>
    <row r="18" spans="2:7" ht="13">
      <c r="B18" s="48" t="s">
        <v>66</v>
      </c>
      <c r="C18" s="48">
        <v>16</v>
      </c>
    </row>
    <row r="19" spans="2:7" ht="13">
      <c r="B19" s="48" t="s">
        <v>66</v>
      </c>
      <c r="C19" s="48">
        <v>17</v>
      </c>
    </row>
    <row r="20" spans="2:7" ht="13">
      <c r="B20" s="48"/>
      <c r="C20" s="48"/>
    </row>
    <row r="21" spans="2:7" ht="13">
      <c r="B21" s="48"/>
      <c r="C21" s="48"/>
    </row>
    <row r="22" spans="2:7" ht="13">
      <c r="B22" s="49" t="s">
        <v>67</v>
      </c>
    </row>
    <row r="23" spans="2:7" ht="13">
      <c r="B23" s="50">
        <f>COUNTA(B3:B21)</f>
        <v>17</v>
      </c>
    </row>
    <row r="25" spans="2:7" ht="13">
      <c r="D25" s="96" t="s">
        <v>68</v>
      </c>
      <c r="E25" s="97"/>
      <c r="F25" s="97"/>
      <c r="G25" s="98"/>
    </row>
    <row r="26" spans="2:7" ht="13">
      <c r="D26" s="99"/>
      <c r="E26" s="100"/>
      <c r="F26" s="100"/>
      <c r="G26" s="85"/>
    </row>
  </sheetData>
  <mergeCells count="2">
    <mergeCell ref="B1:C1"/>
    <mergeCell ref="D25:G26"/>
  </mergeCells>
  <hyperlinks>
    <hyperlink ref="D25" location="Summary!A1" display="RETURN TO SUMMARY PAGE" xr:uid="{00000000-0004-0000-0100-000000000000}"/>
  </hyperlinks>
  <pageMargins left="0.7" right="0.7" top="0.75" bottom="0.75" header="0.3" footer="0.3"/>
  <pageSetup orientation="landscape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B6D7A8"/>
    <outlinePr summaryBelow="0" summaryRight="0"/>
    <pageSetUpPr fitToPage="1"/>
  </sheetPr>
  <dimension ref="B1:H28"/>
  <sheetViews>
    <sheetView showGridLines="0" workbookViewId="0"/>
  </sheetViews>
  <sheetFormatPr defaultColWidth="14.3984375" defaultRowHeight="15" customHeight="1"/>
  <cols>
    <col min="1" max="1" width="5.69921875" customWidth="1"/>
    <col min="2" max="2" width="31.69921875" customWidth="1"/>
    <col min="3" max="3" width="22.69921875" customWidth="1"/>
    <col min="4" max="4" width="22.8984375" customWidth="1"/>
    <col min="5" max="5" width="10.09765625" customWidth="1"/>
    <col min="6" max="6" width="7.69921875" customWidth="1"/>
    <col min="7" max="7" width="8.8984375" customWidth="1"/>
    <col min="8" max="8" width="36.69921875" customWidth="1"/>
  </cols>
  <sheetData>
    <row r="1" spans="2:8" ht="15" customHeight="1">
      <c r="E1" s="51"/>
      <c r="F1" s="51"/>
      <c r="G1" s="51"/>
    </row>
    <row r="2" spans="2:8" ht="15" customHeight="1">
      <c r="B2" s="52" t="s">
        <v>69</v>
      </c>
      <c r="C2" s="53">
        <f>Summary!D5</f>
        <v>4000</v>
      </c>
      <c r="D2" s="54"/>
      <c r="E2" s="51"/>
      <c r="F2" s="51"/>
      <c r="G2" s="51"/>
    </row>
    <row r="3" spans="2:8" ht="15" customHeight="1">
      <c r="B3" s="101" t="s">
        <v>70</v>
      </c>
      <c r="C3" s="91"/>
      <c r="D3" s="92"/>
      <c r="E3" s="102" t="s">
        <v>71</v>
      </c>
      <c r="F3" s="88"/>
      <c r="G3" s="88"/>
      <c r="H3" s="88"/>
    </row>
    <row r="4" spans="2:8" ht="15" customHeight="1">
      <c r="B4" s="55" t="s">
        <v>66</v>
      </c>
      <c r="C4" s="55" t="s">
        <v>72</v>
      </c>
      <c r="D4" s="55" t="s">
        <v>73</v>
      </c>
      <c r="E4" s="56" t="s">
        <v>74</v>
      </c>
      <c r="F4" s="56" t="s">
        <v>75</v>
      </c>
      <c r="G4" s="56" t="s">
        <v>76</v>
      </c>
      <c r="H4" s="56" t="s">
        <v>77</v>
      </c>
    </row>
    <row r="5" spans="2:8" ht="15" customHeight="1">
      <c r="B5" s="48" t="str">
        <f>'Player Roster'!B3&amp;" "&amp;'Player Roster'!C3</f>
        <v>Player 1</v>
      </c>
      <c r="C5" s="57">
        <f t="shared" ref="C5:C21" si="0">$C$2/$B$25-D5</f>
        <v>235.29411764705881</v>
      </c>
      <c r="D5" s="57">
        <v>0</v>
      </c>
      <c r="E5" s="58" t="b">
        <v>0</v>
      </c>
      <c r="F5" s="59" t="b">
        <v>0</v>
      </c>
      <c r="G5" s="60" t="b">
        <v>0</v>
      </c>
      <c r="H5" s="61"/>
    </row>
    <row r="6" spans="2:8" ht="15" customHeight="1">
      <c r="B6" s="48" t="str">
        <f>'Player Roster'!B4&amp;" "&amp;'Player Roster'!C4</f>
        <v>Player 2</v>
      </c>
      <c r="C6" s="57">
        <f t="shared" si="0"/>
        <v>235.29411764705881</v>
      </c>
      <c r="D6" s="62">
        <v>0</v>
      </c>
      <c r="E6" s="63" t="b">
        <v>0</v>
      </c>
      <c r="F6" s="64" t="b">
        <v>0</v>
      </c>
      <c r="G6" s="65" t="b">
        <v>0</v>
      </c>
      <c r="H6" s="61"/>
    </row>
    <row r="7" spans="2:8" ht="15" customHeight="1">
      <c r="B7" s="48" t="str">
        <f>'Player Roster'!B5&amp;" "&amp;'Player Roster'!C5</f>
        <v>Player 3</v>
      </c>
      <c r="C7" s="57">
        <f t="shared" si="0"/>
        <v>235.29411764705881</v>
      </c>
      <c r="D7" s="57">
        <v>0</v>
      </c>
      <c r="E7" s="63" t="b">
        <v>0</v>
      </c>
      <c r="F7" s="64" t="b">
        <v>0</v>
      </c>
      <c r="G7" s="65" t="b">
        <v>0</v>
      </c>
      <c r="H7" s="61"/>
    </row>
    <row r="8" spans="2:8" ht="15" customHeight="1">
      <c r="B8" s="48" t="str">
        <f>'Player Roster'!B6&amp;" "&amp;'Player Roster'!C6</f>
        <v>Player 4</v>
      </c>
      <c r="C8" s="57">
        <f t="shared" si="0"/>
        <v>235.29411764705881</v>
      </c>
      <c r="D8" s="62">
        <v>0</v>
      </c>
      <c r="E8" s="63" t="b">
        <v>0</v>
      </c>
      <c r="F8" s="64" t="b">
        <v>0</v>
      </c>
      <c r="G8" s="65" t="b">
        <v>0</v>
      </c>
      <c r="H8" s="61"/>
    </row>
    <row r="9" spans="2:8" ht="15" customHeight="1">
      <c r="B9" s="48" t="str">
        <f>'Player Roster'!B7&amp;" "&amp;'Player Roster'!C7</f>
        <v>Player 5</v>
      </c>
      <c r="C9" s="57">
        <f t="shared" si="0"/>
        <v>235.29411764705881</v>
      </c>
      <c r="D9" s="57">
        <v>0</v>
      </c>
      <c r="E9" s="63" t="b">
        <v>0</v>
      </c>
      <c r="F9" s="64" t="b">
        <v>0</v>
      </c>
      <c r="G9" s="65" t="b">
        <v>0</v>
      </c>
      <c r="H9" s="61"/>
    </row>
    <row r="10" spans="2:8" ht="15" customHeight="1">
      <c r="B10" s="48" t="str">
        <f>'Player Roster'!B8&amp;" "&amp;'Player Roster'!C8</f>
        <v>Player 6</v>
      </c>
      <c r="C10" s="57">
        <f t="shared" si="0"/>
        <v>235.29411764705881</v>
      </c>
      <c r="D10" s="57">
        <v>0</v>
      </c>
      <c r="E10" s="63" t="b">
        <v>0</v>
      </c>
      <c r="F10" s="64" t="b">
        <v>0</v>
      </c>
      <c r="G10" s="65" t="b">
        <v>0</v>
      </c>
      <c r="H10" s="61"/>
    </row>
    <row r="11" spans="2:8" ht="15" customHeight="1">
      <c r="B11" s="48" t="str">
        <f>'Player Roster'!B9&amp;" "&amp;'Player Roster'!C9</f>
        <v>Player 7</v>
      </c>
      <c r="C11" s="57">
        <f t="shared" si="0"/>
        <v>235.29411764705881</v>
      </c>
      <c r="D11" s="57">
        <v>0</v>
      </c>
      <c r="E11" s="63" t="b">
        <v>0</v>
      </c>
      <c r="F11" s="64" t="b">
        <v>0</v>
      </c>
      <c r="G11" s="65" t="b">
        <v>0</v>
      </c>
      <c r="H11" s="61"/>
    </row>
    <row r="12" spans="2:8" ht="15" customHeight="1">
      <c r="B12" s="48" t="str">
        <f>'Player Roster'!B10&amp;" "&amp;'Player Roster'!C10</f>
        <v>Player 8</v>
      </c>
      <c r="C12" s="57">
        <f t="shared" si="0"/>
        <v>235.29411764705881</v>
      </c>
      <c r="D12" s="62">
        <v>0</v>
      </c>
      <c r="E12" s="63" t="b">
        <v>0</v>
      </c>
      <c r="F12" s="64" t="b">
        <v>0</v>
      </c>
      <c r="G12" s="65" t="b">
        <v>0</v>
      </c>
      <c r="H12" s="61"/>
    </row>
    <row r="13" spans="2:8" ht="15" customHeight="1">
      <c r="B13" s="48" t="str">
        <f>'Player Roster'!B11&amp;" "&amp;'Player Roster'!C11</f>
        <v>Player 9</v>
      </c>
      <c r="C13" s="57">
        <f t="shared" si="0"/>
        <v>235.29411764705881</v>
      </c>
      <c r="D13" s="57">
        <v>0</v>
      </c>
      <c r="E13" s="63" t="b">
        <v>0</v>
      </c>
      <c r="F13" s="64" t="b">
        <v>0</v>
      </c>
      <c r="G13" s="65" t="b">
        <v>0</v>
      </c>
      <c r="H13" s="61"/>
    </row>
    <row r="14" spans="2:8" ht="15" customHeight="1">
      <c r="B14" s="48" t="str">
        <f>'Player Roster'!B12&amp;" "&amp;'Player Roster'!C12</f>
        <v>Player 10</v>
      </c>
      <c r="C14" s="57">
        <f t="shared" si="0"/>
        <v>235.29411764705881</v>
      </c>
      <c r="D14" s="57">
        <v>0</v>
      </c>
      <c r="E14" s="63" t="b">
        <v>0</v>
      </c>
      <c r="F14" s="64" t="b">
        <v>0</v>
      </c>
      <c r="G14" s="65" t="b">
        <v>0</v>
      </c>
      <c r="H14" s="61"/>
    </row>
    <row r="15" spans="2:8" ht="15" customHeight="1">
      <c r="B15" s="48" t="str">
        <f>'Player Roster'!B13&amp;" "&amp;'Player Roster'!C13</f>
        <v>Player 11</v>
      </c>
      <c r="C15" s="57">
        <f t="shared" si="0"/>
        <v>235.29411764705881</v>
      </c>
      <c r="D15" s="57">
        <v>0</v>
      </c>
      <c r="E15" s="63" t="b">
        <v>0</v>
      </c>
      <c r="F15" s="64" t="b">
        <v>0</v>
      </c>
      <c r="G15" s="65" t="b">
        <v>0</v>
      </c>
      <c r="H15" s="61"/>
    </row>
    <row r="16" spans="2:8" ht="15" customHeight="1">
      <c r="B16" s="48" t="str">
        <f>'Player Roster'!B14&amp;" "&amp;'Player Roster'!C14</f>
        <v>Player 12</v>
      </c>
      <c r="C16" s="57">
        <f t="shared" si="0"/>
        <v>235.29411764705881</v>
      </c>
      <c r="D16" s="57">
        <v>0</v>
      </c>
      <c r="E16" s="63" t="b">
        <v>0</v>
      </c>
      <c r="F16" s="64" t="b">
        <v>0</v>
      </c>
      <c r="G16" s="65" t="b">
        <v>0</v>
      </c>
      <c r="H16" s="61"/>
    </row>
    <row r="17" spans="2:8" ht="15" customHeight="1">
      <c r="B17" s="48" t="str">
        <f>'Player Roster'!B15&amp;" "&amp;'Player Roster'!C15</f>
        <v>Player 13</v>
      </c>
      <c r="C17" s="57">
        <f t="shared" si="0"/>
        <v>235.29411764705881</v>
      </c>
      <c r="D17" s="57">
        <v>0</v>
      </c>
      <c r="E17" s="63" t="b">
        <v>0</v>
      </c>
      <c r="F17" s="64" t="b">
        <v>0</v>
      </c>
      <c r="G17" s="65" t="b">
        <v>0</v>
      </c>
      <c r="H17" s="61"/>
    </row>
    <row r="18" spans="2:8" ht="15" customHeight="1">
      <c r="B18" s="48" t="str">
        <f>'Player Roster'!B16&amp;" "&amp;'Player Roster'!C16</f>
        <v>Player 14</v>
      </c>
      <c r="C18" s="57">
        <f t="shared" si="0"/>
        <v>235.29411764705881</v>
      </c>
      <c r="D18" s="57">
        <v>0</v>
      </c>
      <c r="E18" s="63" t="b">
        <v>0</v>
      </c>
      <c r="F18" s="64" t="b">
        <v>0</v>
      </c>
      <c r="G18" s="65" t="b">
        <v>0</v>
      </c>
      <c r="H18" s="61"/>
    </row>
    <row r="19" spans="2:8" ht="15" customHeight="1">
      <c r="B19" s="48" t="str">
        <f>'Player Roster'!B17&amp;" "&amp;'Player Roster'!C17</f>
        <v>Player 15</v>
      </c>
      <c r="C19" s="57">
        <f t="shared" si="0"/>
        <v>235.29411764705881</v>
      </c>
      <c r="D19" s="57">
        <v>0</v>
      </c>
      <c r="E19" s="63" t="b">
        <v>0</v>
      </c>
      <c r="F19" s="64" t="b">
        <v>0</v>
      </c>
      <c r="G19" s="65" t="b">
        <v>0</v>
      </c>
      <c r="H19" s="61"/>
    </row>
    <row r="20" spans="2:8" ht="15" customHeight="1">
      <c r="B20" s="48" t="str">
        <f>'Player Roster'!B18&amp;" "&amp;'Player Roster'!C18</f>
        <v>Player 16</v>
      </c>
      <c r="C20" s="57">
        <f t="shared" si="0"/>
        <v>235.29411764705881</v>
      </c>
      <c r="D20" s="57">
        <v>0</v>
      </c>
      <c r="E20" s="63" t="b">
        <v>0</v>
      </c>
      <c r="F20" s="64" t="b">
        <v>0</v>
      </c>
      <c r="G20" s="65" t="b">
        <v>0</v>
      </c>
      <c r="H20" s="61"/>
    </row>
    <row r="21" spans="2:8" ht="15" customHeight="1">
      <c r="B21" s="48" t="str">
        <f>'Player Roster'!B19&amp;" "&amp;'Player Roster'!C19</f>
        <v>Player 17</v>
      </c>
      <c r="C21" s="57">
        <f t="shared" si="0"/>
        <v>235.29411764705881</v>
      </c>
      <c r="D21" s="57">
        <v>0</v>
      </c>
      <c r="E21" s="63" t="b">
        <v>0</v>
      </c>
      <c r="F21" s="64" t="b">
        <v>0</v>
      </c>
      <c r="G21" s="65" t="b">
        <v>0</v>
      </c>
      <c r="H21" s="61"/>
    </row>
    <row r="22" spans="2:8" ht="15" customHeight="1">
      <c r="B22" s="48"/>
      <c r="C22" s="57"/>
      <c r="D22" s="57"/>
      <c r="E22" s="63" t="b">
        <v>0</v>
      </c>
      <c r="F22" s="64" t="b">
        <v>0</v>
      </c>
      <c r="G22" s="65" t="b">
        <v>0</v>
      </c>
      <c r="H22" s="61"/>
    </row>
    <row r="23" spans="2:8" ht="15" customHeight="1">
      <c r="B23" s="48"/>
      <c r="C23" s="57"/>
      <c r="D23" s="57"/>
      <c r="E23" s="66" t="b">
        <v>0</v>
      </c>
      <c r="F23" s="67" t="b">
        <v>0</v>
      </c>
      <c r="G23" s="68" t="b">
        <v>0</v>
      </c>
      <c r="H23" s="61"/>
    </row>
    <row r="24" spans="2:8" ht="15" customHeight="1">
      <c r="B24" s="49" t="s">
        <v>67</v>
      </c>
      <c r="C24" s="49" t="s">
        <v>78</v>
      </c>
      <c r="D24" s="49" t="s">
        <v>79</v>
      </c>
      <c r="E24" s="51"/>
      <c r="F24" s="51"/>
      <c r="G24" s="51"/>
    </row>
    <row r="25" spans="2:8" ht="15" customHeight="1">
      <c r="B25" s="50">
        <f>COUNTA(B5:B23)</f>
        <v>17</v>
      </c>
      <c r="C25" s="69">
        <f t="shared" ref="C25:D25" si="1">SUM(C5:C23)</f>
        <v>4000.0000000000014</v>
      </c>
      <c r="D25" s="69">
        <f t="shared" si="1"/>
        <v>0</v>
      </c>
      <c r="E25" s="51"/>
      <c r="F25" s="51"/>
      <c r="G25" s="51"/>
    </row>
    <row r="27" spans="2:8" ht="15" customHeight="1">
      <c r="B27" s="88"/>
      <c r="C27" s="88"/>
      <c r="D27" s="88"/>
      <c r="E27" s="96" t="s">
        <v>68</v>
      </c>
      <c r="F27" s="97"/>
      <c r="G27" s="97"/>
      <c r="H27" s="98"/>
    </row>
    <row r="28" spans="2:8" ht="15" customHeight="1">
      <c r="B28" s="88"/>
      <c r="C28" s="88"/>
      <c r="D28" s="88"/>
      <c r="E28" s="99"/>
      <c r="F28" s="100"/>
      <c r="G28" s="100"/>
      <c r="H28" s="85"/>
    </row>
  </sheetData>
  <mergeCells count="4">
    <mergeCell ref="B3:D3"/>
    <mergeCell ref="E3:H3"/>
    <mergeCell ref="B27:D28"/>
    <mergeCell ref="E27:H28"/>
  </mergeCells>
  <hyperlinks>
    <hyperlink ref="E27" location="Summary!A1" display="RETURN TO SUMMARY PAGE" xr:uid="{00000000-0004-0000-0200-000000000000}"/>
  </hyperlinks>
  <pageMargins left="0.7" right="0.7" top="0.75" bottom="0.75" header="0.3" footer="0.3"/>
  <pageSetup scale="92" orientation="landscape" verticalDpi="597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B6D7A8"/>
    <outlinePr summaryBelow="0" summaryRight="0"/>
    <pageSetUpPr fitToPage="1"/>
  </sheetPr>
  <dimension ref="A1:H29"/>
  <sheetViews>
    <sheetView showGridLines="0" workbookViewId="0"/>
  </sheetViews>
  <sheetFormatPr defaultColWidth="14.3984375" defaultRowHeight="15" customHeight="1"/>
  <cols>
    <col min="1" max="1" width="9" customWidth="1"/>
    <col min="2" max="2" width="31.69921875" customWidth="1"/>
    <col min="3" max="3" width="22.69921875" customWidth="1"/>
    <col min="4" max="4" width="22.8984375" customWidth="1"/>
    <col min="5" max="5" width="10.09765625" customWidth="1"/>
    <col min="6" max="6" width="7.69921875" customWidth="1"/>
    <col min="7" max="7" width="8.8984375" customWidth="1"/>
    <col min="8" max="8" width="36.69921875" customWidth="1"/>
  </cols>
  <sheetData>
    <row r="1" spans="2:8" ht="15" customHeight="1">
      <c r="D1" s="54"/>
      <c r="E1" s="51"/>
      <c r="F1" s="51"/>
      <c r="G1" s="51"/>
    </row>
    <row r="2" spans="2:8" ht="15" customHeight="1">
      <c r="B2" s="70" t="s">
        <v>80</v>
      </c>
      <c r="C2" s="53">
        <f>Summary!H5</f>
        <v>4250</v>
      </c>
      <c r="D2" s="54"/>
      <c r="E2" s="51"/>
      <c r="F2" s="51"/>
      <c r="G2" s="51"/>
    </row>
    <row r="3" spans="2:8" ht="15" customHeight="1">
      <c r="B3" s="101" t="s">
        <v>81</v>
      </c>
      <c r="C3" s="91"/>
      <c r="D3" s="92"/>
      <c r="E3" s="102" t="s">
        <v>71</v>
      </c>
      <c r="F3" s="88"/>
      <c r="G3" s="88"/>
      <c r="H3" s="88"/>
    </row>
    <row r="4" spans="2:8" ht="15" customHeight="1">
      <c r="B4" s="55" t="s">
        <v>66</v>
      </c>
      <c r="C4" s="55" t="s">
        <v>72</v>
      </c>
      <c r="D4" s="55" t="s">
        <v>73</v>
      </c>
      <c r="E4" s="56" t="s">
        <v>74</v>
      </c>
      <c r="F4" s="56" t="s">
        <v>75</v>
      </c>
      <c r="G4" s="56" t="s">
        <v>76</v>
      </c>
      <c r="H4" s="56" t="s">
        <v>77</v>
      </c>
    </row>
    <row r="5" spans="2:8" ht="15" customHeight="1">
      <c r="B5" s="48" t="str">
        <f>'Player Roster'!B3&amp;" "&amp;'Player Roster'!C3</f>
        <v>Player 1</v>
      </c>
      <c r="C5" s="62">
        <v>250</v>
      </c>
      <c r="D5" s="57">
        <v>0</v>
      </c>
      <c r="E5" s="71" t="b">
        <v>0</v>
      </c>
      <c r="F5" s="59" t="b">
        <v>0</v>
      </c>
      <c r="G5" s="60" t="b">
        <v>0</v>
      </c>
      <c r="H5" s="61"/>
    </row>
    <row r="6" spans="2:8" ht="15" customHeight="1">
      <c r="B6" s="48" t="str">
        <f>'Player Roster'!B4&amp;" "&amp;'Player Roster'!C4</f>
        <v>Player 2</v>
      </c>
      <c r="C6" s="62">
        <v>250</v>
      </c>
      <c r="D6" s="57">
        <v>0</v>
      </c>
      <c r="E6" s="63" t="b">
        <v>0</v>
      </c>
      <c r="F6" s="64" t="b">
        <v>0</v>
      </c>
      <c r="G6" s="65" t="b">
        <v>0</v>
      </c>
      <c r="H6" s="61"/>
    </row>
    <row r="7" spans="2:8" ht="15" customHeight="1">
      <c r="B7" s="48" t="str">
        <f>'Player Roster'!B5&amp;" "&amp;'Player Roster'!C5</f>
        <v>Player 3</v>
      </c>
      <c r="C7" s="62">
        <v>250</v>
      </c>
      <c r="D7" s="57">
        <v>0</v>
      </c>
      <c r="E7" s="63" t="b">
        <v>0</v>
      </c>
      <c r="F7" s="64" t="b">
        <v>0</v>
      </c>
      <c r="G7" s="65" t="b">
        <v>0</v>
      </c>
      <c r="H7" s="61"/>
    </row>
    <row r="8" spans="2:8" ht="15" customHeight="1">
      <c r="B8" s="48" t="str">
        <f>'Player Roster'!B6&amp;" "&amp;'Player Roster'!C6</f>
        <v>Player 4</v>
      </c>
      <c r="C8" s="62">
        <v>250</v>
      </c>
      <c r="D8" s="57">
        <v>0</v>
      </c>
      <c r="E8" s="63" t="b">
        <v>0</v>
      </c>
      <c r="F8" s="64" t="b">
        <v>0</v>
      </c>
      <c r="G8" s="65" t="b">
        <v>0</v>
      </c>
      <c r="H8" s="61"/>
    </row>
    <row r="9" spans="2:8" ht="15" customHeight="1">
      <c r="B9" s="48" t="str">
        <f>'Player Roster'!B7&amp;" "&amp;'Player Roster'!C7</f>
        <v>Player 5</v>
      </c>
      <c r="C9" s="62">
        <v>250</v>
      </c>
      <c r="D9" s="57">
        <v>0</v>
      </c>
      <c r="E9" s="63" t="b">
        <v>0</v>
      </c>
      <c r="F9" s="64" t="b">
        <v>0</v>
      </c>
      <c r="G9" s="65" t="b">
        <v>0</v>
      </c>
      <c r="H9" s="61"/>
    </row>
    <row r="10" spans="2:8" ht="15" customHeight="1">
      <c r="B10" s="48" t="str">
        <f>'Player Roster'!B8&amp;" "&amp;'Player Roster'!C8</f>
        <v>Player 6</v>
      </c>
      <c r="C10" s="62">
        <v>250</v>
      </c>
      <c r="D10" s="57">
        <v>0</v>
      </c>
      <c r="E10" s="63" t="b">
        <v>0</v>
      </c>
      <c r="F10" s="64" t="b">
        <v>0</v>
      </c>
      <c r="G10" s="65" t="b">
        <v>0</v>
      </c>
      <c r="H10" s="61"/>
    </row>
    <row r="11" spans="2:8" ht="15" customHeight="1">
      <c r="B11" s="48" t="str">
        <f>'Player Roster'!B9&amp;" "&amp;'Player Roster'!C9</f>
        <v>Player 7</v>
      </c>
      <c r="C11" s="62">
        <v>250</v>
      </c>
      <c r="D11" s="57">
        <v>0</v>
      </c>
      <c r="E11" s="63" t="b">
        <v>0</v>
      </c>
      <c r="F11" s="64" t="b">
        <v>0</v>
      </c>
      <c r="G11" s="65" t="b">
        <v>0</v>
      </c>
      <c r="H11" s="61"/>
    </row>
    <row r="12" spans="2:8" ht="15" customHeight="1">
      <c r="B12" s="48" t="str">
        <f>'Player Roster'!B10&amp;" "&amp;'Player Roster'!C10</f>
        <v>Player 8</v>
      </c>
      <c r="C12" s="62">
        <v>250</v>
      </c>
      <c r="D12" s="57">
        <v>0</v>
      </c>
      <c r="E12" s="63" t="b">
        <v>0</v>
      </c>
      <c r="F12" s="64" t="b">
        <v>0</v>
      </c>
      <c r="G12" s="65" t="b">
        <v>0</v>
      </c>
      <c r="H12" s="61"/>
    </row>
    <row r="13" spans="2:8" ht="15" customHeight="1">
      <c r="B13" s="48" t="str">
        <f>'Player Roster'!B11&amp;" "&amp;'Player Roster'!C11</f>
        <v>Player 9</v>
      </c>
      <c r="C13" s="62">
        <v>250</v>
      </c>
      <c r="D13" s="57">
        <v>0</v>
      </c>
      <c r="E13" s="63" t="b">
        <v>0</v>
      </c>
      <c r="F13" s="64" t="b">
        <v>0</v>
      </c>
      <c r="G13" s="65" t="b">
        <v>0</v>
      </c>
      <c r="H13" s="61"/>
    </row>
    <row r="14" spans="2:8" ht="15" customHeight="1">
      <c r="B14" s="48" t="str">
        <f>'Player Roster'!B12&amp;" "&amp;'Player Roster'!C12</f>
        <v>Player 10</v>
      </c>
      <c r="C14" s="62">
        <v>250</v>
      </c>
      <c r="D14" s="57">
        <v>0</v>
      </c>
      <c r="E14" s="63" t="b">
        <v>0</v>
      </c>
      <c r="F14" s="64" t="b">
        <v>0</v>
      </c>
      <c r="G14" s="65" t="b">
        <v>0</v>
      </c>
      <c r="H14" s="61"/>
    </row>
    <row r="15" spans="2:8" ht="15" customHeight="1">
      <c r="B15" s="48" t="str">
        <f>'Player Roster'!B13&amp;" "&amp;'Player Roster'!C13</f>
        <v>Player 11</v>
      </c>
      <c r="C15" s="62">
        <v>250</v>
      </c>
      <c r="D15" s="57">
        <v>0</v>
      </c>
      <c r="E15" s="63" t="b">
        <v>0</v>
      </c>
      <c r="F15" s="64" t="b">
        <v>0</v>
      </c>
      <c r="G15" s="65" t="b">
        <v>0</v>
      </c>
      <c r="H15" s="61"/>
    </row>
    <row r="16" spans="2:8" ht="15" customHeight="1">
      <c r="B16" s="48" t="str">
        <f>'Player Roster'!B14&amp;" "&amp;'Player Roster'!C14</f>
        <v>Player 12</v>
      </c>
      <c r="C16" s="62">
        <v>250</v>
      </c>
      <c r="D16" s="57">
        <v>0</v>
      </c>
      <c r="E16" s="63" t="b">
        <v>0</v>
      </c>
      <c r="F16" s="64" t="b">
        <v>0</v>
      </c>
      <c r="G16" s="65" t="b">
        <v>0</v>
      </c>
      <c r="H16" s="61"/>
    </row>
    <row r="17" spans="1:8" ht="15" customHeight="1">
      <c r="B17" s="48" t="str">
        <f>'Player Roster'!B15&amp;" "&amp;'Player Roster'!C15</f>
        <v>Player 13</v>
      </c>
      <c r="C17" s="62">
        <v>250</v>
      </c>
      <c r="D17" s="57">
        <v>0</v>
      </c>
      <c r="E17" s="63" t="b">
        <v>0</v>
      </c>
      <c r="F17" s="64" t="b">
        <v>0</v>
      </c>
      <c r="G17" s="65" t="b">
        <v>0</v>
      </c>
      <c r="H17" s="61"/>
    </row>
    <row r="18" spans="1:8" ht="15" customHeight="1">
      <c r="B18" s="48" t="str">
        <f>'Player Roster'!B16&amp;" "&amp;'Player Roster'!C16</f>
        <v>Player 14</v>
      </c>
      <c r="C18" s="62">
        <v>250</v>
      </c>
      <c r="D18" s="57">
        <v>0</v>
      </c>
      <c r="E18" s="63" t="b">
        <v>0</v>
      </c>
      <c r="F18" s="64" t="b">
        <v>0</v>
      </c>
      <c r="G18" s="65" t="b">
        <v>0</v>
      </c>
      <c r="H18" s="61"/>
    </row>
    <row r="19" spans="1:8" ht="15" customHeight="1">
      <c r="B19" s="48" t="str">
        <f>'Player Roster'!B17&amp;" "&amp;'Player Roster'!C17</f>
        <v>Player 15</v>
      </c>
      <c r="C19" s="62">
        <v>250</v>
      </c>
      <c r="D19" s="57">
        <v>0</v>
      </c>
      <c r="E19" s="63" t="b">
        <v>0</v>
      </c>
      <c r="F19" s="64" t="b">
        <v>0</v>
      </c>
      <c r="G19" s="65" t="b">
        <v>0</v>
      </c>
      <c r="H19" s="61"/>
    </row>
    <row r="20" spans="1:8" ht="15" customHeight="1">
      <c r="B20" s="48" t="str">
        <f>'Player Roster'!B18&amp;" "&amp;'Player Roster'!C18</f>
        <v>Player 16</v>
      </c>
      <c r="C20" s="62">
        <v>250</v>
      </c>
      <c r="D20" s="57">
        <v>0</v>
      </c>
      <c r="E20" s="63" t="b">
        <v>0</v>
      </c>
      <c r="F20" s="64" t="b">
        <v>0</v>
      </c>
      <c r="G20" s="65" t="b">
        <v>0</v>
      </c>
      <c r="H20" s="61"/>
    </row>
    <row r="21" spans="1:8" ht="15" customHeight="1">
      <c r="B21" s="48" t="str">
        <f>'Player Roster'!B19&amp;" "&amp;'Player Roster'!C19</f>
        <v>Player 17</v>
      </c>
      <c r="C21" s="62">
        <v>250</v>
      </c>
      <c r="D21" s="57">
        <v>0</v>
      </c>
      <c r="E21" s="63" t="b">
        <v>0</v>
      </c>
      <c r="F21" s="64" t="b">
        <v>0</v>
      </c>
      <c r="G21" s="65" t="b">
        <v>0</v>
      </c>
      <c r="H21" s="61"/>
    </row>
    <row r="22" spans="1:8" ht="15" customHeight="1">
      <c r="B22" s="48"/>
      <c r="C22" s="57"/>
      <c r="D22" s="57"/>
      <c r="E22" s="63" t="b">
        <v>0</v>
      </c>
      <c r="F22" s="64" t="b">
        <v>0</v>
      </c>
      <c r="G22" s="65" t="b">
        <v>0</v>
      </c>
      <c r="H22" s="61"/>
    </row>
    <row r="23" spans="1:8" ht="15" customHeight="1">
      <c r="B23" s="48"/>
      <c r="C23" s="57"/>
      <c r="D23" s="57"/>
      <c r="E23" s="66" t="b">
        <v>0</v>
      </c>
      <c r="F23" s="67" t="b">
        <v>0</v>
      </c>
      <c r="G23" s="68" t="b">
        <v>0</v>
      </c>
      <c r="H23" s="61"/>
    </row>
    <row r="24" spans="1:8" ht="15" customHeight="1">
      <c r="B24" s="49" t="s">
        <v>67</v>
      </c>
      <c r="C24" s="72" t="s">
        <v>82</v>
      </c>
      <c r="D24" s="72" t="s">
        <v>79</v>
      </c>
      <c r="E24" s="51"/>
      <c r="F24" s="51"/>
      <c r="G24" s="51"/>
    </row>
    <row r="25" spans="1:8" ht="15" customHeight="1">
      <c r="A25" s="73"/>
      <c r="B25" s="50">
        <f>COUNTA(B5:B23)</f>
        <v>17</v>
      </c>
      <c r="C25" s="69">
        <f t="shared" ref="C25:D25" si="0">SUM(C5:C23)</f>
        <v>4250</v>
      </c>
      <c r="D25" s="69">
        <f t="shared" si="0"/>
        <v>0</v>
      </c>
      <c r="E25" s="51"/>
      <c r="F25" s="51"/>
      <c r="G25" s="51"/>
    </row>
    <row r="28" spans="1:8" ht="15" customHeight="1">
      <c r="E28" s="96" t="s">
        <v>68</v>
      </c>
      <c r="F28" s="97"/>
      <c r="G28" s="97"/>
      <c r="H28" s="98"/>
    </row>
    <row r="29" spans="1:8" ht="15" customHeight="1">
      <c r="E29" s="99"/>
      <c r="F29" s="100"/>
      <c r="G29" s="100"/>
      <c r="H29" s="85"/>
    </row>
  </sheetData>
  <mergeCells count="3">
    <mergeCell ref="B3:D3"/>
    <mergeCell ref="E3:H3"/>
    <mergeCell ref="E28:H29"/>
  </mergeCells>
  <hyperlinks>
    <hyperlink ref="E28" location="Summary!A1" display="RETURN TO SUMMARY PAGE" xr:uid="{00000000-0004-0000-0300-000000000000}"/>
  </hyperlinks>
  <pageMargins left="0.7" right="0.7" top="0.75" bottom="0.75" header="0.3" footer="0.3"/>
  <pageSetup scale="90" orientation="landscape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B6D7A8"/>
    <outlinePr summaryBelow="0" summaryRight="0"/>
    <pageSetUpPr fitToPage="1"/>
  </sheetPr>
  <dimension ref="B2:AA14"/>
  <sheetViews>
    <sheetView showGridLines="0" workbookViewId="0"/>
  </sheetViews>
  <sheetFormatPr defaultColWidth="14.3984375" defaultRowHeight="15" customHeight="1"/>
  <cols>
    <col min="1" max="1" width="4.69921875" customWidth="1"/>
    <col min="2" max="2" width="25" customWidth="1"/>
    <col min="3" max="3" width="40.59765625" customWidth="1"/>
    <col min="4" max="4" width="20.8984375" customWidth="1"/>
    <col min="5" max="5" width="20.59765625" customWidth="1"/>
  </cols>
  <sheetData>
    <row r="2" spans="2:27" ht="13">
      <c r="B2" s="90" t="s">
        <v>83</v>
      </c>
      <c r="C2" s="91"/>
      <c r="D2" s="91"/>
      <c r="E2" s="92"/>
    </row>
    <row r="3" spans="2:27" ht="18.5">
      <c r="B3" s="2" t="s">
        <v>4</v>
      </c>
      <c r="C3" s="2" t="s">
        <v>5</v>
      </c>
      <c r="D3" s="2" t="s">
        <v>6</v>
      </c>
      <c r="E3" s="2" t="s">
        <v>7</v>
      </c>
    </row>
    <row r="4" spans="2:27" ht="18.5">
      <c r="B4" s="3" t="s">
        <v>84</v>
      </c>
      <c r="C4" s="74">
        <v>45226</v>
      </c>
      <c r="D4" s="5">
        <v>1600</v>
      </c>
      <c r="E4" s="5">
        <v>0</v>
      </c>
    </row>
    <row r="5" spans="2:27" ht="18.5">
      <c r="B5" s="3" t="s">
        <v>85</v>
      </c>
      <c r="C5" s="75" t="s">
        <v>86</v>
      </c>
      <c r="D5" s="5">
        <v>1500</v>
      </c>
      <c r="E5" s="5">
        <v>0</v>
      </c>
    </row>
    <row r="6" spans="2:27" ht="18.5">
      <c r="B6" s="3" t="s">
        <v>87</v>
      </c>
      <c r="C6" s="75" t="s">
        <v>88</v>
      </c>
      <c r="D6" s="5">
        <v>1000</v>
      </c>
      <c r="E6" s="5">
        <v>0</v>
      </c>
    </row>
    <row r="7" spans="2:27" ht="18.5">
      <c r="B7" s="3"/>
      <c r="C7" s="75"/>
      <c r="D7" s="5">
        <v>0</v>
      </c>
      <c r="E7" s="5">
        <v>0</v>
      </c>
    </row>
    <row r="8" spans="2:27" ht="18.5">
      <c r="B8" s="3"/>
      <c r="C8" s="75"/>
      <c r="D8" s="5">
        <v>0</v>
      </c>
      <c r="E8" s="5">
        <v>0</v>
      </c>
    </row>
    <row r="9" spans="2:27" ht="18.5">
      <c r="B9" s="3"/>
      <c r="C9" s="75"/>
      <c r="D9" s="5">
        <v>0</v>
      </c>
      <c r="E9" s="5">
        <v>0</v>
      </c>
    </row>
    <row r="10" spans="2:27" ht="19.5" customHeight="1">
      <c r="B10" s="103" t="s">
        <v>89</v>
      </c>
      <c r="C10" s="88"/>
      <c r="D10" s="77">
        <f t="shared" ref="D10:E10" si="0">SUM(D4:D9)</f>
        <v>4100</v>
      </c>
      <c r="E10" s="78">
        <f t="shared" si="0"/>
        <v>0</v>
      </c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</row>
    <row r="13" spans="2:27" ht="13">
      <c r="D13" s="96" t="s">
        <v>68</v>
      </c>
      <c r="E13" s="97"/>
      <c r="F13" s="97"/>
      <c r="G13" s="98"/>
    </row>
    <row r="14" spans="2:27" ht="13">
      <c r="D14" s="99"/>
      <c r="E14" s="100"/>
      <c r="F14" s="100"/>
      <c r="G14" s="85"/>
    </row>
  </sheetData>
  <mergeCells count="3">
    <mergeCell ref="B2:E2"/>
    <mergeCell ref="B10:C10"/>
    <mergeCell ref="D13:G14"/>
  </mergeCells>
  <hyperlinks>
    <hyperlink ref="D13" location="Summary!A1" display="RETURN TO SUMMARY PAGE" xr:uid="{00000000-0004-0000-0400-000000000000}"/>
  </hyperlinks>
  <pageMargins left="0.7" right="0.7" top="0.75" bottom="0.75" header="0.3" footer="0.3"/>
  <pageSetup scale="95" orientation="landscape" verticalDpi="597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6D7A8"/>
    <outlinePr summaryBelow="0" summaryRight="0"/>
    <pageSetUpPr fitToPage="1"/>
  </sheetPr>
  <dimension ref="B2:Z14"/>
  <sheetViews>
    <sheetView showGridLines="0" workbookViewId="0"/>
  </sheetViews>
  <sheetFormatPr defaultColWidth="14.3984375" defaultRowHeight="15" customHeight="1"/>
  <cols>
    <col min="1" max="1" width="5.09765625" customWidth="1"/>
    <col min="2" max="2" width="53" customWidth="1"/>
    <col min="3" max="3" width="20.8984375" customWidth="1"/>
    <col min="4" max="4" width="20.59765625" customWidth="1"/>
  </cols>
  <sheetData>
    <row r="2" spans="2:26" ht="13">
      <c r="B2" s="90" t="s">
        <v>90</v>
      </c>
      <c r="C2" s="91"/>
      <c r="D2" s="92"/>
    </row>
    <row r="3" spans="2:26" ht="18.5">
      <c r="B3" s="2" t="s">
        <v>5</v>
      </c>
      <c r="C3" s="2" t="s">
        <v>6</v>
      </c>
      <c r="D3" s="2" t="s">
        <v>7</v>
      </c>
    </row>
    <row r="4" spans="2:26" ht="18.5">
      <c r="B4" s="75" t="s">
        <v>91</v>
      </c>
      <c r="C4" s="5">
        <v>500</v>
      </c>
      <c r="D4" s="5">
        <v>0</v>
      </c>
    </row>
    <row r="5" spans="2:26" ht="18.5">
      <c r="B5" s="75" t="s">
        <v>92</v>
      </c>
      <c r="C5" s="5">
        <v>500</v>
      </c>
      <c r="D5" s="5">
        <v>0</v>
      </c>
    </row>
    <row r="6" spans="2:26" ht="18.5">
      <c r="B6" s="75" t="s">
        <v>93</v>
      </c>
      <c r="C6" s="5">
        <v>500</v>
      </c>
      <c r="D6" s="5">
        <v>0</v>
      </c>
    </row>
    <row r="7" spans="2:26" ht="18.5">
      <c r="B7" s="75" t="s">
        <v>94</v>
      </c>
      <c r="C7" s="5">
        <v>425</v>
      </c>
      <c r="D7" s="5">
        <v>0</v>
      </c>
    </row>
    <row r="8" spans="2:26" ht="18.5">
      <c r="B8" s="75" t="s">
        <v>95</v>
      </c>
      <c r="C8" s="5">
        <v>0</v>
      </c>
      <c r="D8" s="5">
        <v>0</v>
      </c>
    </row>
    <row r="9" spans="2:26" ht="18.5">
      <c r="B9" s="75" t="s">
        <v>96</v>
      </c>
      <c r="C9" s="5">
        <v>0</v>
      </c>
      <c r="D9" s="5">
        <v>0</v>
      </c>
    </row>
    <row r="10" spans="2:26" ht="19.5" customHeight="1">
      <c r="B10" s="76" t="s">
        <v>89</v>
      </c>
      <c r="C10" s="78">
        <f t="shared" ref="C10:D10" si="0">SUM(C4:C9)</f>
        <v>1925</v>
      </c>
      <c r="D10" s="78">
        <f t="shared" si="0"/>
        <v>0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3" spans="2:26" ht="13">
      <c r="C13" s="96" t="s">
        <v>68</v>
      </c>
      <c r="D13" s="97"/>
      <c r="E13" s="97"/>
      <c r="F13" s="98"/>
    </row>
    <row r="14" spans="2:26" ht="13">
      <c r="C14" s="99"/>
      <c r="D14" s="100"/>
      <c r="E14" s="100"/>
      <c r="F14" s="85"/>
    </row>
  </sheetData>
  <mergeCells count="2">
    <mergeCell ref="B2:D2"/>
    <mergeCell ref="C13:F14"/>
  </mergeCells>
  <hyperlinks>
    <hyperlink ref="C13" location="Summary!A1" display="RETURN TO SUMMARY PAGE" xr:uid="{00000000-0004-0000-0500-000000000000}"/>
  </hyperlinks>
  <pageMargins left="0.7" right="0.7" top="0.75" bottom="0.75" header="0.3" footer="0.3"/>
  <pageSetup orientation="landscape" verticalDpi="597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B6D7A8"/>
    <outlinePr summaryBelow="0" summaryRight="0"/>
  </sheetPr>
  <dimension ref="B2:Z14"/>
  <sheetViews>
    <sheetView showGridLines="0" workbookViewId="0"/>
  </sheetViews>
  <sheetFormatPr defaultColWidth="14.3984375" defaultRowHeight="15" customHeight="1"/>
  <cols>
    <col min="1" max="1" width="6" customWidth="1"/>
    <col min="2" max="2" width="53" customWidth="1"/>
    <col min="3" max="3" width="20.8984375" customWidth="1"/>
    <col min="4" max="4" width="20.59765625" customWidth="1"/>
  </cols>
  <sheetData>
    <row r="2" spans="2:26" ht="13">
      <c r="B2" s="90" t="s">
        <v>97</v>
      </c>
      <c r="C2" s="91"/>
      <c r="D2" s="92"/>
    </row>
    <row r="3" spans="2:26" ht="18.5">
      <c r="B3" s="2" t="s">
        <v>5</v>
      </c>
      <c r="C3" s="2" t="s">
        <v>6</v>
      </c>
      <c r="D3" s="2" t="s">
        <v>7</v>
      </c>
    </row>
    <row r="4" spans="2:26" ht="18.5">
      <c r="B4" s="75" t="s">
        <v>98</v>
      </c>
      <c r="C4" s="5">
        <v>1000</v>
      </c>
      <c r="D4" s="5">
        <v>0</v>
      </c>
    </row>
    <row r="5" spans="2:26" ht="18.5">
      <c r="B5" s="75" t="s">
        <v>98</v>
      </c>
      <c r="C5" s="5">
        <v>500</v>
      </c>
      <c r="D5" s="5">
        <v>0</v>
      </c>
    </row>
    <row r="6" spans="2:26" ht="18.5">
      <c r="B6" s="75" t="s">
        <v>98</v>
      </c>
      <c r="C6" s="5">
        <v>500</v>
      </c>
      <c r="D6" s="5">
        <v>0</v>
      </c>
    </row>
    <row r="7" spans="2:26" ht="18.5">
      <c r="B7" s="75" t="s">
        <v>98</v>
      </c>
      <c r="C7" s="5">
        <v>425</v>
      </c>
      <c r="D7" s="5">
        <v>0</v>
      </c>
    </row>
    <row r="8" spans="2:26" ht="18.5">
      <c r="B8" s="75" t="s">
        <v>98</v>
      </c>
      <c r="C8" s="5">
        <v>0</v>
      </c>
      <c r="D8" s="5">
        <v>0</v>
      </c>
    </row>
    <row r="9" spans="2:26" ht="18.5">
      <c r="B9" s="75" t="s">
        <v>98</v>
      </c>
      <c r="C9" s="5">
        <v>0</v>
      </c>
      <c r="D9" s="5">
        <v>0</v>
      </c>
    </row>
    <row r="10" spans="2:26" ht="19.5" customHeight="1">
      <c r="B10" s="76" t="s">
        <v>99</v>
      </c>
      <c r="C10" s="78">
        <f t="shared" ref="C10:D10" si="0">SUM(C4:C9)</f>
        <v>2425</v>
      </c>
      <c r="D10" s="78">
        <f t="shared" si="0"/>
        <v>0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3" spans="2:26" ht="13">
      <c r="C13" s="96" t="s">
        <v>68</v>
      </c>
      <c r="D13" s="97"/>
      <c r="E13" s="97"/>
      <c r="F13" s="98"/>
    </row>
    <row r="14" spans="2:26" ht="13">
      <c r="C14" s="99"/>
      <c r="D14" s="100"/>
      <c r="E14" s="100"/>
      <c r="F14" s="85"/>
    </row>
  </sheetData>
  <mergeCells count="2">
    <mergeCell ref="B2:D2"/>
    <mergeCell ref="C13:F14"/>
  </mergeCells>
  <hyperlinks>
    <hyperlink ref="C13" location="Summary!A1" display="RETURN TO SUMMARY PAGE" xr:uid="{00000000-0004-0000-0600-000000000000}"/>
  </hyperlinks>
  <pageMargins left="0.7" right="0.7" top="0.75" bottom="0.75" header="0.3" footer="0.3"/>
  <pageSetup orientation="landscape" verticalDpi="597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EA9999"/>
    <outlinePr summaryBelow="0" summaryRight="0"/>
  </sheetPr>
  <dimension ref="B2:D34"/>
  <sheetViews>
    <sheetView showGridLines="0" workbookViewId="0"/>
  </sheetViews>
  <sheetFormatPr defaultColWidth="14.3984375" defaultRowHeight="15" customHeight="1"/>
  <cols>
    <col min="1" max="1" width="6.09765625" customWidth="1"/>
    <col min="2" max="2" width="28" customWidth="1"/>
    <col min="3" max="3" width="20.3984375" customWidth="1"/>
    <col min="4" max="4" width="22" customWidth="1"/>
  </cols>
  <sheetData>
    <row r="2" spans="2:4" ht="15" customHeight="1">
      <c r="B2" s="90" t="s">
        <v>100</v>
      </c>
      <c r="C2" s="91"/>
      <c r="D2" s="92"/>
    </row>
    <row r="3" spans="2:4" ht="15" customHeight="1">
      <c r="B3" s="2" t="s">
        <v>5</v>
      </c>
      <c r="C3" s="2" t="s">
        <v>6</v>
      </c>
      <c r="D3" s="2" t="s">
        <v>7</v>
      </c>
    </row>
    <row r="4" spans="2:4" ht="15" customHeight="1">
      <c r="B4" s="61" t="s">
        <v>101</v>
      </c>
      <c r="C4" s="79">
        <v>700</v>
      </c>
      <c r="D4" s="79">
        <v>0</v>
      </c>
    </row>
    <row r="5" spans="2:4" ht="15" customHeight="1">
      <c r="B5" s="61" t="s">
        <v>102</v>
      </c>
      <c r="C5" s="79">
        <v>0</v>
      </c>
      <c r="D5" s="79">
        <v>0</v>
      </c>
    </row>
    <row r="6" spans="2:4" ht="15" customHeight="1">
      <c r="B6" s="61" t="s">
        <v>103</v>
      </c>
      <c r="C6" s="79">
        <v>0</v>
      </c>
      <c r="D6" s="79">
        <v>0</v>
      </c>
    </row>
    <row r="7" spans="2:4" ht="15" customHeight="1">
      <c r="B7" s="61" t="s">
        <v>104</v>
      </c>
      <c r="C7" s="79">
        <v>0</v>
      </c>
      <c r="D7" s="79">
        <v>0</v>
      </c>
    </row>
    <row r="8" spans="2:4" ht="15" customHeight="1">
      <c r="B8" s="61" t="s">
        <v>105</v>
      </c>
      <c r="C8" s="79">
        <v>0</v>
      </c>
      <c r="D8" s="79">
        <v>0</v>
      </c>
    </row>
    <row r="9" spans="2:4" ht="15" customHeight="1">
      <c r="B9" s="61" t="s">
        <v>106</v>
      </c>
      <c r="C9" s="79">
        <v>0</v>
      </c>
      <c r="D9" s="79">
        <v>0</v>
      </c>
    </row>
    <row r="10" spans="2:4" ht="15" customHeight="1">
      <c r="B10" s="80" t="s">
        <v>107</v>
      </c>
      <c r="C10" s="81">
        <f t="shared" ref="C10:D10" si="0">SUM(C4:C9)</f>
        <v>700</v>
      </c>
      <c r="D10" s="81">
        <f t="shared" si="0"/>
        <v>0</v>
      </c>
    </row>
    <row r="12" spans="2:4" ht="15" customHeight="1">
      <c r="B12" s="90" t="s">
        <v>108</v>
      </c>
      <c r="C12" s="91"/>
      <c r="D12" s="92"/>
    </row>
    <row r="13" spans="2:4" ht="15" customHeight="1">
      <c r="B13" s="2" t="s">
        <v>5</v>
      </c>
      <c r="C13" s="2" t="s">
        <v>6</v>
      </c>
      <c r="D13" s="2" t="s">
        <v>7</v>
      </c>
    </row>
    <row r="14" spans="2:4" ht="15" customHeight="1">
      <c r="B14" s="61" t="s">
        <v>101</v>
      </c>
      <c r="C14" s="79">
        <v>1200</v>
      </c>
      <c r="D14" s="79">
        <v>0</v>
      </c>
    </row>
    <row r="15" spans="2:4" ht="15" customHeight="1">
      <c r="B15" s="61" t="s">
        <v>102</v>
      </c>
      <c r="C15" s="79">
        <v>0</v>
      </c>
      <c r="D15" s="79">
        <v>0</v>
      </c>
    </row>
    <row r="16" spans="2:4" ht="15" customHeight="1">
      <c r="B16" s="61" t="s">
        <v>103</v>
      </c>
      <c r="C16" s="79">
        <v>0</v>
      </c>
      <c r="D16" s="79">
        <v>0</v>
      </c>
    </row>
    <row r="17" spans="2:4" ht="15" customHeight="1">
      <c r="B17" s="61" t="s">
        <v>104</v>
      </c>
      <c r="C17" s="79">
        <v>0</v>
      </c>
      <c r="D17" s="79">
        <v>0</v>
      </c>
    </row>
    <row r="18" spans="2:4" ht="15" customHeight="1">
      <c r="B18" s="61" t="s">
        <v>105</v>
      </c>
      <c r="C18" s="79">
        <v>0</v>
      </c>
      <c r="D18" s="79">
        <v>0</v>
      </c>
    </row>
    <row r="19" spans="2:4" ht="15" customHeight="1">
      <c r="B19" s="61" t="s">
        <v>106</v>
      </c>
      <c r="C19" s="79">
        <v>0</v>
      </c>
      <c r="D19" s="79">
        <v>0</v>
      </c>
    </row>
    <row r="20" spans="2:4" ht="15" customHeight="1">
      <c r="B20" s="80" t="s">
        <v>109</v>
      </c>
      <c r="C20" s="81">
        <f t="shared" ref="C20:D20" si="1">SUM(C14:C19)</f>
        <v>1200</v>
      </c>
      <c r="D20" s="81">
        <f t="shared" si="1"/>
        <v>0</v>
      </c>
    </row>
    <row r="22" spans="2:4" ht="15" customHeight="1">
      <c r="B22" s="90" t="s">
        <v>110</v>
      </c>
      <c r="C22" s="91"/>
      <c r="D22" s="92"/>
    </row>
    <row r="23" spans="2:4" ht="15" customHeight="1">
      <c r="B23" s="2" t="s">
        <v>5</v>
      </c>
      <c r="C23" s="2" t="s">
        <v>6</v>
      </c>
      <c r="D23" s="2" t="s">
        <v>7</v>
      </c>
    </row>
    <row r="24" spans="2:4" ht="15" customHeight="1">
      <c r="B24" s="61" t="s">
        <v>101</v>
      </c>
      <c r="C24" s="79">
        <v>1400</v>
      </c>
      <c r="D24" s="79">
        <v>0</v>
      </c>
    </row>
    <row r="25" spans="2:4" ht="15" customHeight="1">
      <c r="B25" s="61" t="s">
        <v>102</v>
      </c>
      <c r="C25" s="79">
        <v>0</v>
      </c>
      <c r="D25" s="79">
        <v>0</v>
      </c>
    </row>
    <row r="26" spans="2:4" ht="15" customHeight="1">
      <c r="B26" s="61" t="s">
        <v>103</v>
      </c>
      <c r="C26" s="79">
        <v>400</v>
      </c>
      <c r="D26" s="79">
        <v>0</v>
      </c>
    </row>
    <row r="27" spans="2:4" ht="15" customHeight="1">
      <c r="B27" s="61" t="s">
        <v>104</v>
      </c>
      <c r="C27" s="79">
        <v>0</v>
      </c>
      <c r="D27" s="79">
        <v>0</v>
      </c>
    </row>
    <row r="28" spans="2:4" ht="15" customHeight="1">
      <c r="B28" s="61" t="s">
        <v>105</v>
      </c>
      <c r="C28" s="79">
        <v>0</v>
      </c>
      <c r="D28" s="79">
        <v>0</v>
      </c>
    </row>
    <row r="29" spans="2:4" ht="15" customHeight="1">
      <c r="B29" s="61" t="s">
        <v>106</v>
      </c>
      <c r="C29" s="79">
        <v>0</v>
      </c>
      <c r="D29" s="79">
        <v>0</v>
      </c>
    </row>
    <row r="30" spans="2:4" ht="15" customHeight="1">
      <c r="B30" s="80" t="s">
        <v>111</v>
      </c>
      <c r="C30" s="81">
        <f t="shared" ref="C30:D30" si="2">SUM(C24:C29)</f>
        <v>1800</v>
      </c>
      <c r="D30" s="81">
        <f t="shared" si="2"/>
        <v>0</v>
      </c>
    </row>
    <row r="33" spans="2:4" ht="15" customHeight="1">
      <c r="B33" s="96" t="s">
        <v>68</v>
      </c>
      <c r="C33" s="97"/>
      <c r="D33" s="97"/>
    </row>
    <row r="34" spans="2:4" ht="15" customHeight="1">
      <c r="B34" s="99"/>
      <c r="C34" s="100"/>
      <c r="D34" s="100"/>
    </row>
  </sheetData>
  <mergeCells count="4">
    <mergeCell ref="B2:D2"/>
    <mergeCell ref="B12:D12"/>
    <mergeCell ref="B22:D22"/>
    <mergeCell ref="B33:D34"/>
  </mergeCells>
  <hyperlinks>
    <hyperlink ref="B33" location="Summary!A1" display="RETURN TO SUMMARY PAGE" xr:uid="{00000000-0004-0000-0700-000000000000}"/>
  </hyperlinks>
  <pageMargins left="0.7" right="0.7" top="0.75" bottom="0.75" header="0.3" footer="0.3"/>
  <pageSetup orientation="portrait" verticalDpi="597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EA9999"/>
    <outlinePr summaryBelow="0" summaryRight="0"/>
  </sheetPr>
  <dimension ref="B1:D17"/>
  <sheetViews>
    <sheetView showGridLines="0" workbookViewId="0"/>
  </sheetViews>
  <sheetFormatPr defaultColWidth="14.3984375" defaultRowHeight="15" customHeight="1"/>
  <cols>
    <col min="1" max="1" width="5.3984375" customWidth="1"/>
    <col min="2" max="2" width="28" customWidth="1"/>
    <col min="3" max="3" width="20.3984375" customWidth="1"/>
    <col min="4" max="4" width="22" customWidth="1"/>
  </cols>
  <sheetData>
    <row r="1" spans="2:4" ht="15" customHeight="1">
      <c r="B1" s="82"/>
      <c r="C1" s="82"/>
      <c r="D1" s="82"/>
    </row>
    <row r="2" spans="2:4" ht="15" customHeight="1">
      <c r="B2" s="90" t="s">
        <v>112</v>
      </c>
      <c r="C2" s="91"/>
      <c r="D2" s="92"/>
    </row>
    <row r="3" spans="2:4" ht="15" customHeight="1">
      <c r="B3" s="2" t="s">
        <v>5</v>
      </c>
      <c r="C3" s="2" t="s">
        <v>6</v>
      </c>
      <c r="D3" s="2" t="s">
        <v>7</v>
      </c>
    </row>
    <row r="4" spans="2:4" ht="15" customHeight="1">
      <c r="B4" s="61" t="s">
        <v>113</v>
      </c>
      <c r="C4" s="79">
        <v>1275</v>
      </c>
      <c r="D4" s="79">
        <v>0</v>
      </c>
    </row>
    <row r="5" spans="2:4" ht="15" customHeight="1">
      <c r="B5" s="61" t="s">
        <v>114</v>
      </c>
      <c r="C5" s="79">
        <v>680</v>
      </c>
      <c r="D5" s="79">
        <v>0</v>
      </c>
    </row>
    <row r="6" spans="2:4" ht="15" customHeight="1">
      <c r="B6" s="61" t="s">
        <v>115</v>
      </c>
      <c r="C6" s="79">
        <v>680</v>
      </c>
      <c r="D6" s="79">
        <v>0</v>
      </c>
    </row>
    <row r="7" spans="2:4" ht="15" customHeight="1">
      <c r="B7" s="61" t="s">
        <v>116</v>
      </c>
      <c r="C7" s="79">
        <v>850</v>
      </c>
      <c r="D7" s="79">
        <v>0</v>
      </c>
    </row>
    <row r="8" spans="2:4" ht="15" customHeight="1">
      <c r="B8" s="61" t="s">
        <v>117</v>
      </c>
      <c r="C8" s="79">
        <v>0</v>
      </c>
      <c r="D8" s="79">
        <v>0</v>
      </c>
    </row>
    <row r="9" spans="2:4" ht="15" customHeight="1">
      <c r="B9" s="61" t="s">
        <v>118</v>
      </c>
      <c r="C9" s="79">
        <v>0</v>
      </c>
      <c r="D9" s="79">
        <v>0</v>
      </c>
    </row>
    <row r="10" spans="2:4" ht="15" customHeight="1">
      <c r="B10" s="61"/>
      <c r="C10" s="79">
        <v>0</v>
      </c>
      <c r="D10" s="79">
        <v>0</v>
      </c>
    </row>
    <row r="11" spans="2:4" ht="15" customHeight="1">
      <c r="B11" s="61"/>
      <c r="C11" s="79">
        <v>0</v>
      </c>
      <c r="D11" s="79">
        <v>0</v>
      </c>
    </row>
    <row r="12" spans="2:4" ht="15" customHeight="1">
      <c r="B12" s="61"/>
      <c r="C12" s="79">
        <v>0</v>
      </c>
      <c r="D12" s="79">
        <v>0</v>
      </c>
    </row>
    <row r="13" spans="2:4" ht="15" customHeight="1">
      <c r="B13" s="83" t="s">
        <v>119</v>
      </c>
      <c r="C13" s="81">
        <f t="shared" ref="C13:D13" si="0">SUM(C4:C12)</f>
        <v>3485</v>
      </c>
      <c r="D13" s="81">
        <f t="shared" si="0"/>
        <v>0</v>
      </c>
    </row>
    <row r="16" spans="2:4" ht="15" customHeight="1">
      <c r="B16" s="96" t="s">
        <v>68</v>
      </c>
      <c r="C16" s="97"/>
      <c r="D16" s="97"/>
    </row>
    <row r="17" spans="2:4" ht="15" customHeight="1">
      <c r="B17" s="99"/>
      <c r="C17" s="100"/>
      <c r="D17" s="100"/>
    </row>
  </sheetData>
  <mergeCells count="2">
    <mergeCell ref="B2:D2"/>
    <mergeCell ref="B16:D17"/>
  </mergeCells>
  <hyperlinks>
    <hyperlink ref="B16" location="Summary!A1" display="RETURN TO SUMMARY PAGE" xr:uid="{00000000-0004-0000-0800-000000000000}"/>
  </hyperlinks>
  <pageMargins left="0.7" right="0.7" top="0.75" bottom="0.75" header="0.3" footer="0.3"/>
  <pageSetup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Summary</vt:lpstr>
      <vt:lpstr>Player Roster</vt:lpstr>
      <vt:lpstr>Income - Cash Call</vt:lpstr>
      <vt:lpstr>Player Jersey Deposit</vt:lpstr>
      <vt:lpstr>Income - Fundraising</vt:lpstr>
      <vt:lpstr>Income - Sponsorship</vt:lpstr>
      <vt:lpstr>Income - Other</vt:lpstr>
      <vt:lpstr>Expenses - Tournaments</vt:lpstr>
      <vt:lpstr>Expenses - Apparel</vt:lpstr>
      <vt:lpstr>Expenses - Social Events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Murphy</dc:creator>
  <cp:lastModifiedBy>David Murphy</cp:lastModifiedBy>
  <cp:lastPrinted>2023-08-01T22:40:33Z</cp:lastPrinted>
  <dcterms:created xsi:type="dcterms:W3CDTF">2020-12-21T04:54:36Z</dcterms:created>
  <dcterms:modified xsi:type="dcterms:W3CDTF">2023-08-21T19:10:56Z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08ffcf-2669-4294-ad05-f3c3170caeca_Enabled">
    <vt:lpwstr>true</vt:lpwstr>
  </property>
  <property fmtid="{D5CDD505-2E9C-101B-9397-08002B2CF9AE}" pid="3" name="MSIP_Label_5108ffcf-2669-4294-ad05-f3c3170caeca_SetDate">
    <vt:lpwstr>2023-08-01T22:03:36Z</vt:lpwstr>
  </property>
  <property fmtid="{D5CDD505-2E9C-101B-9397-08002B2CF9AE}" pid="4" name="MSIP_Label_5108ffcf-2669-4294-ad05-f3c3170caeca_Method">
    <vt:lpwstr>Standard</vt:lpwstr>
  </property>
  <property fmtid="{D5CDD505-2E9C-101B-9397-08002B2CF9AE}" pid="5" name="MSIP_Label_5108ffcf-2669-4294-ad05-f3c3170caeca_Name">
    <vt:lpwstr>5108ffcf-2669-4294-ad05-f3c3170caeca</vt:lpwstr>
  </property>
  <property fmtid="{D5CDD505-2E9C-101B-9397-08002B2CF9AE}" pid="6" name="MSIP_Label_5108ffcf-2669-4294-ad05-f3c3170caeca_SiteId">
    <vt:lpwstr>434e9d2b-d8d3-4bd9-bd27-03b20a16d863</vt:lpwstr>
  </property>
  <property fmtid="{D5CDD505-2E9C-101B-9397-08002B2CF9AE}" pid="7" name="MSIP_Label_5108ffcf-2669-4294-ad05-f3c3170caeca_ActionId">
    <vt:lpwstr>533ed3e8-7d40-466c-9799-0f0462fcd760</vt:lpwstr>
  </property>
  <property fmtid="{D5CDD505-2E9C-101B-9397-08002B2CF9AE}" pid="8" name="MSIP_Label_5108ffcf-2669-4294-ad05-f3c3170caeca_ContentBits">
    <vt:lpwstr>0</vt:lpwstr>
  </property>
</Properties>
</file>